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ATA\KROS\Tachov_Hornická_Školní\"/>
    </mc:Choice>
  </mc:AlternateContent>
  <bookViews>
    <workbookView xWindow="0" yWindow="0" windowWidth="0" windowHeight="0"/>
  </bookViews>
  <sheets>
    <sheet name="Rekapitulace stavby" sheetId="1" r:id="rId1"/>
    <sheet name="SO 101 - Parkoviště a cho..." sheetId="2" r:id="rId2"/>
    <sheet name="SO 401 - Veřejné osvětlení" sheetId="3" r:id="rId3"/>
    <sheet name="SO 801 - Vegetační úpravy" sheetId="4" r:id="rId4"/>
    <sheet name="VON - Vedlejší a ostatní 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101 - Parkoviště a cho...'!$C$126:$K$253</definedName>
    <definedName name="_xlnm.Print_Area" localSheetId="1">'SO 101 - Parkoviště a cho...'!$C$4:$J$76,'SO 101 - Parkoviště a cho...'!$C$82:$J$108,'SO 101 - Parkoviště a cho...'!$C$114:$J$253</definedName>
    <definedName name="_xlnm.Print_Titles" localSheetId="1">'SO 101 - Parkoviště a cho...'!$126:$126</definedName>
    <definedName name="_xlnm._FilterDatabase" localSheetId="2" hidden="1">'SO 401 - Veřejné osvětlení'!$C$119:$K$176</definedName>
    <definedName name="_xlnm.Print_Area" localSheetId="2">'SO 401 - Veřejné osvětlení'!$C$4:$J$76,'SO 401 - Veřejné osvětlení'!$C$82:$J$101,'SO 401 - Veřejné osvětlení'!$C$107:$J$176</definedName>
    <definedName name="_xlnm.Print_Titles" localSheetId="2">'SO 401 - Veřejné osvětlení'!$119:$119</definedName>
    <definedName name="_xlnm._FilterDatabase" localSheetId="3" hidden="1">'SO 801 - Vegetační úpravy'!$C$117:$K$172</definedName>
    <definedName name="_xlnm.Print_Area" localSheetId="3">'SO 801 - Vegetační úpravy'!$C$4:$J$75,'SO 801 - Vegetační úpravy'!$C$81:$J$99,'SO 801 - Vegetační úpravy'!$C$105:$J$172</definedName>
    <definedName name="_xlnm.Print_Titles" localSheetId="3">'SO 801 - Vegetační úpravy'!$117:$117</definedName>
    <definedName name="_xlnm._FilterDatabase" localSheetId="4" hidden="1">'VON - Vedlejší a ostatní ...'!$C$120:$K$136</definedName>
    <definedName name="_xlnm.Print_Area" localSheetId="4">'VON - Vedlejší a ostatní ...'!$C$4:$J$76,'VON - Vedlejší a ostatní ...'!$C$82:$J$102,'VON - Vedlejší a ostatní ...'!$C$108:$J$136</definedName>
    <definedName name="_xlnm.Print_Titles" localSheetId="4">'VON - Vedlejší a ostatní ...'!$120:$120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5"/>
  <c r="E113"/>
  <c r="J92"/>
  <c r="J91"/>
  <c r="F89"/>
  <c r="E87"/>
  <c r="J18"/>
  <c r="E18"/>
  <c r="F118"/>
  <c r="J17"/>
  <c r="J15"/>
  <c r="E15"/>
  <c r="F117"/>
  <c r="J14"/>
  <c r="J12"/>
  <c r="J115"/>
  <c r="E7"/>
  <c r="E85"/>
  <c i="4" r="J37"/>
  <c r="J36"/>
  <c i="1" r="AY97"/>
  <c i="4" r="J35"/>
  <c i="1" r="AX97"/>
  <c i="4"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2"/>
  <c r="E110"/>
  <c r="J91"/>
  <c r="J90"/>
  <c r="F88"/>
  <c r="E86"/>
  <c r="J18"/>
  <c r="E18"/>
  <c r="F91"/>
  <c r="J17"/>
  <c r="J15"/>
  <c r="E15"/>
  <c r="F114"/>
  <c r="J14"/>
  <c r="J12"/>
  <c r="J112"/>
  <c r="E7"/>
  <c r="E84"/>
  <c i="3" r="J37"/>
  <c r="J36"/>
  <c i="1" r="AY96"/>
  <c i="3" r="J35"/>
  <c i="1" r="AX96"/>
  <c i="3"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114"/>
  <c r="E7"/>
  <c r="E110"/>
  <c i="2" r="J37"/>
  <c r="J36"/>
  <c i="1" r="AY95"/>
  <c i="2" r="J35"/>
  <c i="1" r="AX95"/>
  <c i="2" r="BI253"/>
  <c r="BH253"/>
  <c r="BG253"/>
  <c r="BF253"/>
  <c r="T253"/>
  <c r="T252"/>
  <c r="R253"/>
  <c r="R252"/>
  <c r="P253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T160"/>
  <c r="R161"/>
  <c r="R160"/>
  <c r="P161"/>
  <c r="P160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117"/>
  <c i="1" r="L90"/>
  <c r="AM90"/>
  <c r="AM89"/>
  <c r="L89"/>
  <c r="AM87"/>
  <c r="L87"/>
  <c r="L85"/>
  <c r="L84"/>
  <c i="2" r="J198"/>
  <c r="J173"/>
  <c r="BK243"/>
  <c r="BK229"/>
  <c r="J206"/>
  <c r="J182"/>
  <c r="BK174"/>
  <c r="BK163"/>
  <c r="J150"/>
  <c r="BK246"/>
  <c r="J197"/>
  <c r="J170"/>
  <c r="J237"/>
  <c r="J187"/>
  <c r="J146"/>
  <c r="BK143"/>
  <c r="J250"/>
  <c r="J248"/>
  <c r="J240"/>
  <c r="J234"/>
  <c r="BK228"/>
  <c r="BK221"/>
  <c r="J219"/>
  <c r="J215"/>
  <c r="J199"/>
  <c r="BK190"/>
  <c r="J183"/>
  <c r="BK177"/>
  <c r="J168"/>
  <c r="BK164"/>
  <c r="BK149"/>
  <c r="BK145"/>
  <c r="BK142"/>
  <c r="BK253"/>
  <c r="BK250"/>
  <c r="BK247"/>
  <c r="BK240"/>
  <c r="J233"/>
  <c r="J231"/>
  <c r="J228"/>
  <c r="BK226"/>
  <c r="J222"/>
  <c r="J208"/>
  <c r="BK206"/>
  <c r="J204"/>
  <c r="J200"/>
  <c r="BK194"/>
  <c r="BK186"/>
  <c r="J178"/>
  <c r="BK175"/>
  <c r="BK171"/>
  <c r="J161"/>
  <c r="J153"/>
  <c r="J149"/>
  <c r="J142"/>
  <c r="BK139"/>
  <c r="BK132"/>
  <c i="1" r="AS94"/>
  <c i="2" r="BK197"/>
  <c r="J141"/>
  <c r="J217"/>
  <c r="BK199"/>
  <c r="J180"/>
  <c r="J169"/>
  <c r="J156"/>
  <c i="3" r="BK175"/>
  <c r="BK172"/>
  <c r="BK168"/>
  <c r="J162"/>
  <c r="BK153"/>
  <c r="J147"/>
  <c r="BK134"/>
  <c r="BK127"/>
  <c r="BK146"/>
  <c r="BK139"/>
  <c r="J139"/>
  <c r="BK125"/>
  <c r="J161"/>
  <c r="J125"/>
  <c r="BK159"/>
  <c r="BK140"/>
  <c r="BK132"/>
  <c r="BK150"/>
  <c r="BK176"/>
  <c r="BK171"/>
  <c r="J168"/>
  <c r="J165"/>
  <c r="BK157"/>
  <c r="J151"/>
  <c r="BK143"/>
  <c r="BK141"/>
  <c r="BK136"/>
  <c r="J132"/>
  <c r="BK128"/>
  <c i="4" r="BK160"/>
  <c r="J155"/>
  <c r="BK148"/>
  <c r="BK134"/>
  <c r="J161"/>
  <c r="BK154"/>
  <c r="J129"/>
  <c r="J124"/>
  <c r="J169"/>
  <c r="BK163"/>
  <c r="J153"/>
  <c r="J150"/>
  <c r="BK142"/>
  <c r="J128"/>
  <c r="J122"/>
  <c r="J164"/>
  <c r="BK161"/>
  <c r="BK136"/>
  <c r="BK123"/>
  <c r="BK139"/>
  <c r="BK152"/>
  <c r="J172"/>
  <c r="J167"/>
  <c r="BK165"/>
  <c r="J160"/>
  <c r="BK157"/>
  <c r="BK153"/>
  <c r="J152"/>
  <c r="BK140"/>
  <c r="J137"/>
  <c r="J135"/>
  <c r="BK128"/>
  <c r="J123"/>
  <c i="5" r="BK134"/>
  <c r="J128"/>
  <c r="BK126"/>
  <c r="J134"/>
  <c r="BK128"/>
  <c r="BK125"/>
  <c i="2" r="BK176"/>
  <c r="J138"/>
  <c r="J193"/>
  <c r="J189"/>
  <c i="3" r="J158"/>
  <c r="BK161"/>
  <c r="BK151"/>
  <c r="BK162"/>
  <c r="J172"/>
  <c r="J152"/>
  <c r="J138"/>
  <c i="4" r="BK169"/>
  <c r="J140"/>
  <c r="BK126"/>
  <c r="BK162"/>
  <c r="BK137"/>
  <c r="J133"/>
  <c i="5" r="J131"/>
  <c r="BK127"/>
  <c i="2" r="BK183"/>
  <c r="J134"/>
  <c r="J242"/>
  <c r="BK232"/>
  <c r="J209"/>
  <c r="J185"/>
  <c r="J175"/>
  <c r="J164"/>
  <c r="BK159"/>
  <c r="BK138"/>
  <c r="J188"/>
  <c r="J167"/>
  <c r="J136"/>
  <c r="BK161"/>
  <c r="BK133"/>
  <c r="J253"/>
  <c r="BK249"/>
  <c r="J243"/>
  <c r="BK242"/>
  <c r="BK239"/>
  <c r="BK230"/>
  <c r="BK223"/>
  <c r="BK220"/>
  <c r="BK217"/>
  <c r="BK214"/>
  <c r="BK196"/>
  <c r="BK191"/>
  <c r="BK180"/>
  <c r="J172"/>
  <c r="BK169"/>
  <c r="BK153"/>
  <c r="J147"/>
  <c r="J144"/>
  <c r="BK141"/>
  <c r="J251"/>
  <c r="J249"/>
  <c r="BK245"/>
  <c r="J239"/>
  <c r="J232"/>
  <c r="J230"/>
  <c r="J227"/>
  <c r="BK225"/>
  <c r="BK209"/>
  <c r="BK207"/>
  <c r="J205"/>
  <c r="J201"/>
  <c r="BK198"/>
  <c r="BK193"/>
  <c r="BK185"/>
  <c r="J181"/>
  <c r="BK172"/>
  <c r="BK168"/>
  <c r="J155"/>
  <c r="BK151"/>
  <c r="J145"/>
  <c r="J140"/>
  <c r="BK135"/>
  <c r="BK130"/>
  <c r="J236"/>
  <c r="J226"/>
  <c r="J221"/>
  <c r="BK211"/>
  <c r="BK173"/>
  <c r="J223"/>
  <c r="J214"/>
  <c r="BK201"/>
  <c r="J174"/>
  <c r="J157"/>
  <c i="3" r="J176"/>
  <c r="BK174"/>
  <c r="J171"/>
  <c r="BK166"/>
  <c r="BK163"/>
  <c r="J155"/>
  <c r="BK148"/>
  <c r="J140"/>
  <c r="J131"/>
  <c r="BK124"/>
  <c r="BK165"/>
  <c r="BK158"/>
  <c r="J142"/>
  <c r="J128"/>
  <c r="BK130"/>
  <c r="J163"/>
  <c r="J144"/>
  <c r="J130"/>
  <c r="J146"/>
  <c r="J143"/>
  <c r="J175"/>
  <c r="J170"/>
  <c r="J164"/>
  <c r="J154"/>
  <c r="BK144"/>
  <c r="BK142"/>
  <c r="BK137"/>
  <c r="J133"/>
  <c r="J129"/>
  <c r="J123"/>
  <c i="4" r="J157"/>
  <c r="BK150"/>
  <c r="J143"/>
  <c r="J166"/>
  <c r="J156"/>
  <c r="J145"/>
  <c r="BK135"/>
  <c r="BK121"/>
  <c r="BK166"/>
  <c r="BK159"/>
  <c r="BK151"/>
  <c r="BK147"/>
  <c r="BK141"/>
  <c r="BK131"/>
  <c r="BK155"/>
  <c r="J151"/>
  <c r="BK143"/>
  <c r="BK138"/>
  <c r="J136"/>
  <c r="BK132"/>
  <c r="J127"/>
  <c r="BK122"/>
  <c i="5" r="BK133"/>
  <c r="BK130"/>
  <c r="J125"/>
  <c r="BK136"/>
  <c r="BK131"/>
  <c i="2" r="J176"/>
  <c r="BK189"/>
  <c r="BK140"/>
  <c r="BK144"/>
  <c r="J130"/>
  <c r="J247"/>
  <c r="J229"/>
  <c r="BK218"/>
  <c r="BK188"/>
  <c r="BK167"/>
  <c r="J151"/>
  <c r="J143"/>
  <c r="BK248"/>
  <c r="BK234"/>
  <c r="BK224"/>
  <c r="BK195"/>
  <c r="BK182"/>
  <c r="J166"/>
  <c r="J137"/>
  <c r="J225"/>
  <c r="BK184"/>
  <c r="BK205"/>
  <c i="3" r="J157"/>
  <c r="BK155"/>
  <c r="BK126"/>
  <c r="BK138"/>
  <c r="BK154"/>
  <c r="J145"/>
  <c r="J127"/>
  <c i="4" r="J159"/>
  <c r="BK172"/>
  <c r="J148"/>
  <c r="BK127"/>
  <c r="BK129"/>
  <c r="J168"/>
  <c r="BK156"/>
  <c r="J142"/>
  <c i="5" r="BK124"/>
  <c i="2" r="J212"/>
  <c r="BK216"/>
  <c r="BK170"/>
  <c r="BK156"/>
  <c r="J246"/>
  <c r="BK233"/>
  <c r="J195"/>
  <c r="BK166"/>
  <c r="BK146"/>
  <c r="BK244"/>
  <c r="BK215"/>
  <c r="BK192"/>
  <c r="J154"/>
  <c r="BK134"/>
  <c r="J220"/>
  <c r="BK136"/>
  <c r="J131"/>
  <c i="3" r="BK167"/>
  <c r="J137"/>
  <c r="J135"/>
  <c r="BK160"/>
  <c r="BK133"/>
  <c r="J174"/>
  <c r="BK149"/>
  <c i="4" r="BK167"/>
  <c r="J130"/>
  <c r="J165"/>
  <c r="BK149"/>
  <c r="J132"/>
  <c r="J125"/>
  <c r="J162"/>
  <c r="BK146"/>
  <c r="BK125"/>
  <c i="5" r="J136"/>
  <c i="2" r="BK179"/>
  <c r="BK202"/>
  <c r="J132"/>
  <c r="BK178"/>
  <c r="J244"/>
  <c r="BK222"/>
  <c r="BK200"/>
  <c r="J179"/>
  <c r="J152"/>
  <c r="J135"/>
  <c r="J235"/>
  <c r="J211"/>
  <c r="J191"/>
  <c r="J163"/>
  <c r="BK147"/>
  <c r="BK227"/>
  <c r="J190"/>
  <c r="J186"/>
  <c i="3" r="BK170"/>
  <c r="J141"/>
  <c r="BK123"/>
  <c r="BK164"/>
  <c r="J148"/>
  <c r="BK129"/>
  <c r="J160"/>
  <c r="BK135"/>
  <c i="4" r="BK168"/>
  <c r="J131"/>
  <c r="J144"/>
  <c r="J158"/>
  <c r="BK133"/>
  <c r="J139"/>
  <c r="BK124"/>
  <c r="J163"/>
  <c r="J147"/>
  <c r="BK130"/>
  <c i="5" r="J127"/>
  <c r="J130"/>
  <c i="2" r="BK237"/>
  <c r="J196"/>
  <c r="BK231"/>
  <c r="BK157"/>
  <c r="J245"/>
  <c r="BK236"/>
  <c r="BK213"/>
  <c r="J184"/>
  <c r="J159"/>
  <c r="BK137"/>
  <c r="BK241"/>
  <c r="BK219"/>
  <c r="BK204"/>
  <c r="BK187"/>
  <c r="BK150"/>
  <c r="J133"/>
  <c r="J224"/>
  <c r="BK208"/>
  <c r="BK154"/>
  <c i="3" r="J169"/>
  <c r="BK152"/>
  <c r="J149"/>
  <c r="BK145"/>
  <c r="J166"/>
  <c r="BK169"/>
  <c r="J153"/>
  <c r="BK131"/>
  <c i="4" r="BK144"/>
  <c r="J141"/>
  <c r="BK164"/>
  <c r="J146"/>
  <c r="J126"/>
  <c r="J170"/>
  <c r="BK158"/>
  <c r="BK145"/>
  <c r="J134"/>
  <c r="J121"/>
  <c i="5" r="J133"/>
  <c i="2" r="J171"/>
  <c r="J194"/>
  <c r="J218"/>
  <c r="J192"/>
  <c r="BK251"/>
  <c r="J241"/>
  <c r="J216"/>
  <c r="BK181"/>
  <c r="J139"/>
  <c r="BK235"/>
  <c r="J213"/>
  <c r="J202"/>
  <c r="J177"/>
  <c r="BK152"/>
  <c r="BK131"/>
  <c r="BK212"/>
  <c r="J207"/>
  <c r="BK155"/>
  <c i="3" r="J159"/>
  <c r="J126"/>
  <c r="J150"/>
  <c r="J124"/>
  <c r="J136"/>
  <c r="J167"/>
  <c r="BK147"/>
  <c r="J134"/>
  <c i="4" r="J154"/>
  <c r="J149"/>
  <c r="BK170"/>
  <c r="J138"/>
  <c i="5" r="J126"/>
  <c r="J124"/>
  <c i="2" l="1" r="T148"/>
  <c r="BK210"/>
  <c r="J210"/>
  <c r="J105"/>
  <c i="3" r="P122"/>
  <c i="2" r="BK165"/>
  <c r="J165"/>
  <c r="J103"/>
  <c r="T238"/>
  <c r="T129"/>
  <c r="R210"/>
  <c i="3" r="T156"/>
  <c i="2" r="R129"/>
  <c r="T210"/>
  <c i="3" r="T173"/>
  <c i="2" r="P165"/>
  <c r="BK238"/>
  <c r="J238"/>
  <c r="J106"/>
  <c i="3" r="BK156"/>
  <c r="J156"/>
  <c r="J99"/>
  <c i="4" r="BK120"/>
  <c i="2" r="P129"/>
  <c r="BK148"/>
  <c r="J148"/>
  <c r="J99"/>
  <c r="P162"/>
  <c r="T162"/>
  <c r="R165"/>
  <c r="BK203"/>
  <c r="J203"/>
  <c r="J104"/>
  <c r="R203"/>
  <c r="R238"/>
  <c i="3" r="R122"/>
  <c r="P156"/>
  <c r="BK173"/>
  <c r="J173"/>
  <c r="J100"/>
  <c i="4" r="T120"/>
  <c r="T119"/>
  <c r="T118"/>
  <c i="2" r="R148"/>
  <c r="P210"/>
  <c i="3" r="T122"/>
  <c r="T121"/>
  <c r="T120"/>
  <c r="R173"/>
  <c i="4" r="P120"/>
  <c r="P119"/>
  <c r="P118"/>
  <c i="1" r="AU97"/>
  <c i="2" r="BK129"/>
  <c r="J129"/>
  <c r="J98"/>
  <c r="P148"/>
  <c r="BK162"/>
  <c r="J162"/>
  <c r="J102"/>
  <c r="R162"/>
  <c r="T165"/>
  <c r="P203"/>
  <c r="T203"/>
  <c r="P238"/>
  <c i="3" r="BK122"/>
  <c r="J122"/>
  <c r="J98"/>
  <c r="R156"/>
  <c r="P173"/>
  <c i="4" r="R120"/>
  <c r="R119"/>
  <c r="R118"/>
  <c i="5" r="BK123"/>
  <c r="J123"/>
  <c r="J98"/>
  <c r="P123"/>
  <c r="R123"/>
  <c r="T123"/>
  <c r="BK129"/>
  <c r="J129"/>
  <c r="J99"/>
  <c r="P129"/>
  <c r="R129"/>
  <c r="T129"/>
  <c r="BK132"/>
  <c r="J132"/>
  <c r="J100"/>
  <c r="P132"/>
  <c r="R132"/>
  <c r="T132"/>
  <c i="2" r="BK160"/>
  <c r="J160"/>
  <c r="J101"/>
  <c r="BK158"/>
  <c r="J158"/>
  <c r="J100"/>
  <c r="BK252"/>
  <c r="J252"/>
  <c r="J107"/>
  <c i="4" r="BK171"/>
  <c r="J171"/>
  <c r="J98"/>
  <c i="5" r="BK135"/>
  <c r="J135"/>
  <c r="J101"/>
  <c r="F92"/>
  <c r="E111"/>
  <c r="BE130"/>
  <c i="4" r="J120"/>
  <c r="J97"/>
  <c i="5" r="F91"/>
  <c r="J89"/>
  <c r="BE124"/>
  <c r="BE125"/>
  <c r="BE126"/>
  <c r="BE127"/>
  <c r="BE131"/>
  <c r="BE133"/>
  <c r="BE134"/>
  <c r="BE136"/>
  <c r="BE128"/>
  <c i="3" r="BK121"/>
  <c r="J121"/>
  <c r="J97"/>
  <c i="4" r="J88"/>
  <c r="E108"/>
  <c r="BE132"/>
  <c r="BE148"/>
  <c r="BE150"/>
  <c r="BE151"/>
  <c r="BE152"/>
  <c r="BE161"/>
  <c r="BE169"/>
  <c r="BE170"/>
  <c r="BE127"/>
  <c r="BE134"/>
  <c r="BE136"/>
  <c r="BE153"/>
  <c r="BE157"/>
  <c r="BE162"/>
  <c r="F115"/>
  <c r="BE122"/>
  <c r="BE124"/>
  <c r="BE137"/>
  <c r="BE158"/>
  <c r="BE141"/>
  <c r="BE144"/>
  <c r="BE146"/>
  <c r="BE156"/>
  <c r="BE172"/>
  <c r="BE121"/>
  <c r="BE123"/>
  <c r="BE125"/>
  <c r="BE128"/>
  <c r="BE129"/>
  <c r="BE131"/>
  <c r="BE135"/>
  <c r="BE138"/>
  <c r="BE143"/>
  <c r="BE145"/>
  <c r="BE147"/>
  <c r="BE149"/>
  <c r="BE154"/>
  <c r="BE155"/>
  <c r="BE160"/>
  <c r="BE167"/>
  <c r="F90"/>
  <c r="BE130"/>
  <c r="BE140"/>
  <c r="BE163"/>
  <c r="BE164"/>
  <c r="BE168"/>
  <c r="BE126"/>
  <c r="BE133"/>
  <c r="BE139"/>
  <c r="BE142"/>
  <c r="BE159"/>
  <c r="BE165"/>
  <c r="BE166"/>
  <c i="3" r="E85"/>
  <c r="J89"/>
  <c r="F92"/>
  <c r="J116"/>
  <c r="BE123"/>
  <c r="BE124"/>
  <c r="BE125"/>
  <c r="BE139"/>
  <c r="BE142"/>
  <c r="BE143"/>
  <c r="BE145"/>
  <c r="BE146"/>
  <c r="BE149"/>
  <c r="BE150"/>
  <c r="BE152"/>
  <c r="BE153"/>
  <c r="BE159"/>
  <c r="BE166"/>
  <c r="BE168"/>
  <c r="BE174"/>
  <c r="BE176"/>
  <c r="BE134"/>
  <c r="BE140"/>
  <c r="BE147"/>
  <c r="BE155"/>
  <c r="BE158"/>
  <c i="2" r="BK128"/>
  <c r="J128"/>
  <c r="J97"/>
  <c i="3" r="F91"/>
  <c r="BE135"/>
  <c r="BE160"/>
  <c r="BE167"/>
  <c r="BE169"/>
  <c r="BE170"/>
  <c r="BE172"/>
  <c r="BE175"/>
  <c r="BE126"/>
  <c r="BE128"/>
  <c r="BE132"/>
  <c r="BE141"/>
  <c r="BE164"/>
  <c r="J117"/>
  <c r="BE151"/>
  <c r="BE157"/>
  <c r="BE136"/>
  <c r="BE137"/>
  <c r="BE144"/>
  <c r="BE148"/>
  <c r="BE154"/>
  <c r="BE161"/>
  <c r="BE133"/>
  <c r="BE127"/>
  <c r="BE129"/>
  <c r="BE130"/>
  <c r="BE131"/>
  <c r="BE138"/>
  <c r="BE162"/>
  <c r="BE163"/>
  <c r="BE165"/>
  <c r="BE171"/>
  <c i="2" r="F124"/>
  <c r="BE150"/>
  <c r="BE161"/>
  <c r="BE171"/>
  <c r="BE172"/>
  <c r="BE218"/>
  <c r="BE219"/>
  <c r="J121"/>
  <c r="BE151"/>
  <c r="BE153"/>
  <c r="BE155"/>
  <c r="BE163"/>
  <c r="BE170"/>
  <c r="BE180"/>
  <c r="BE182"/>
  <c r="BE216"/>
  <c r="BE243"/>
  <c r="E85"/>
  <c r="BE131"/>
  <c r="BE132"/>
  <c r="BE137"/>
  <c r="BE142"/>
  <c r="BE152"/>
  <c r="BE157"/>
  <c r="BE173"/>
  <c r="BE175"/>
  <c r="BE179"/>
  <c r="BE185"/>
  <c r="BE196"/>
  <c r="BE197"/>
  <c r="BE200"/>
  <c r="BE201"/>
  <c r="BE202"/>
  <c r="BE204"/>
  <c r="BE205"/>
  <c r="BE206"/>
  <c r="BE209"/>
  <c r="BE213"/>
  <c r="BE221"/>
  <c r="BE229"/>
  <c r="BE234"/>
  <c r="BE242"/>
  <c r="BE249"/>
  <c r="BE133"/>
  <c r="BE134"/>
  <c r="BE138"/>
  <c r="BE140"/>
  <c r="BE147"/>
  <c r="BE149"/>
  <c r="BE159"/>
  <c r="BE174"/>
  <c r="BE177"/>
  <c r="BE184"/>
  <c r="BE192"/>
  <c r="BE198"/>
  <c r="BE199"/>
  <c r="BE215"/>
  <c r="BE217"/>
  <c r="BE222"/>
  <c r="BE223"/>
  <c r="BE225"/>
  <c r="BE226"/>
  <c r="BE227"/>
  <c r="BE231"/>
  <c r="BE232"/>
  <c r="BE233"/>
  <c r="BE235"/>
  <c r="BE236"/>
  <c r="BE237"/>
  <c r="BE240"/>
  <c r="BE244"/>
  <c r="BE246"/>
  <c r="BE247"/>
  <c r="BE248"/>
  <c r="BE250"/>
  <c r="BE251"/>
  <c r="BE253"/>
  <c r="BE136"/>
  <c r="BE139"/>
  <c r="BE169"/>
  <c r="BE195"/>
  <c r="BE211"/>
  <c r="BE130"/>
  <c r="BE141"/>
  <c r="BE164"/>
  <c r="BE168"/>
  <c r="BE176"/>
  <c r="BE178"/>
  <c r="BE181"/>
  <c r="BE183"/>
  <c r="BE189"/>
  <c r="BE191"/>
  <c r="BE220"/>
  <c r="BE135"/>
  <c r="BE143"/>
  <c r="BE144"/>
  <c r="BE146"/>
  <c r="BE156"/>
  <c r="BE166"/>
  <c r="BE167"/>
  <c r="BE186"/>
  <c r="BE188"/>
  <c r="BE193"/>
  <c r="BE207"/>
  <c r="BE212"/>
  <c r="BE214"/>
  <c r="BE145"/>
  <c r="BE154"/>
  <c r="BE187"/>
  <c r="BE190"/>
  <c r="BE194"/>
  <c r="BE208"/>
  <c r="BE224"/>
  <c r="BE228"/>
  <c r="BE230"/>
  <c r="BE239"/>
  <c r="BE241"/>
  <c r="BE245"/>
  <c i="3" r="J34"/>
  <c i="1" r="AW96"/>
  <c i="4" r="F37"/>
  <c i="1" r="BD97"/>
  <c i="2" r="F36"/>
  <c i="1" r="BC95"/>
  <c i="2" r="J34"/>
  <c i="1" r="AW95"/>
  <c i="3" r="F34"/>
  <c i="1" r="BA96"/>
  <c i="4" r="F34"/>
  <c i="1" r="BA97"/>
  <c i="5" r="J34"/>
  <c i="1" r="AW98"/>
  <c i="5" r="F35"/>
  <c i="1" r="BB98"/>
  <c i="3" r="F35"/>
  <c i="1" r="BB96"/>
  <c i="4" r="J34"/>
  <c i="1" r="AW97"/>
  <c i="2" r="F34"/>
  <c i="1" r="BA95"/>
  <c i="5" r="F36"/>
  <c i="1" r="BC98"/>
  <c i="2" r="F35"/>
  <c i="1" r="BB95"/>
  <c i="3" r="F36"/>
  <c i="1" r="BC96"/>
  <c i="4" r="F35"/>
  <c i="1" r="BB97"/>
  <c i="2" r="F37"/>
  <c i="1" r="BD95"/>
  <c i="3" r="F37"/>
  <c i="1" r="BD96"/>
  <c i="4" r="F36"/>
  <c i="1" r="BC97"/>
  <c i="5" r="F34"/>
  <c i="1" r="BA98"/>
  <c i="5" r="F37"/>
  <c i="1" r="BD98"/>
  <c i="5" l="1" r="T122"/>
  <c r="T121"/>
  <c r="R122"/>
  <c r="R121"/>
  <c i="3" r="R121"/>
  <c r="R120"/>
  <c i="2" r="P128"/>
  <c r="P127"/>
  <c i="1" r="AU95"/>
  <c i="2" r="T128"/>
  <c r="T127"/>
  <c i="4" r="BK119"/>
  <c r="BK118"/>
  <c r="J118"/>
  <c r="J95"/>
  <c i="2" r="R128"/>
  <c r="R127"/>
  <c i="5" r="P122"/>
  <c r="P121"/>
  <c i="1" r="AU98"/>
  <c i="3" r="P121"/>
  <c r="P120"/>
  <c i="1" r="AU96"/>
  <c i="5" r="BK122"/>
  <c r="J122"/>
  <c r="J97"/>
  <c i="3" r="BK120"/>
  <c r="J120"/>
  <c i="2" r="BK127"/>
  <c r="J127"/>
  <c r="J96"/>
  <c r="F33"/>
  <c i="1" r="AZ95"/>
  <c i="2" r="J33"/>
  <c i="1" r="AV95"/>
  <c r="AT95"/>
  <c i="4" r="F33"/>
  <c i="1" r="AZ97"/>
  <c r="BC94"/>
  <c r="W32"/>
  <c r="BB94"/>
  <c r="AX94"/>
  <c r="BD94"/>
  <c r="W33"/>
  <c i="3" r="J33"/>
  <c i="1" r="AV96"/>
  <c r="AT96"/>
  <c i="3" r="F33"/>
  <c i="1" r="AZ96"/>
  <c i="3" r="J30"/>
  <c i="1" r="AG96"/>
  <c i="4" r="J33"/>
  <c i="1" r="AV97"/>
  <c r="AT97"/>
  <c i="5" r="J33"/>
  <c i="1" r="AV98"/>
  <c r="AT98"/>
  <c i="5" r="F33"/>
  <c i="1" r="AZ98"/>
  <c r="BA94"/>
  <c r="AW94"/>
  <c r="AK30"/>
  <c i="4" l="1" r="J119"/>
  <c r="J96"/>
  <c i="5" r="BK121"/>
  <c r="J121"/>
  <c r="J96"/>
  <c i="1" r="AN96"/>
  <c i="3" r="J96"/>
  <c r="J39"/>
  <c i="1" r="AU94"/>
  <c i="4" r="J30"/>
  <c i="1" r="AG97"/>
  <c i="2" r="J30"/>
  <c i="1" r="AG95"/>
  <c r="W31"/>
  <c r="W30"/>
  <c r="AZ94"/>
  <c r="W29"/>
  <c r="AY94"/>
  <c i="4" l="1" r="J39"/>
  <c i="2" r="J39"/>
  <c i="1" r="AN95"/>
  <c r="AN97"/>
  <c i="5" r="J30"/>
  <c i="1" r="AG98"/>
  <c r="AG94"/>
  <c r="AK26"/>
  <c r="AV94"/>
  <c r="AK29"/>
  <c r="AK35"/>
  <c i="5" l="1" r="J39"/>
  <c i="1" r="AN98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<sst xmlns="http://schemas.openxmlformats.org/spreadsheetml/2006/main">
  <si>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</si>
  <si>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</si>
  <si>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</si>
  <si>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</si>
  <si>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</si>
  <si>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{7c38a7b5-05a0-4987-87b7-a2a6c3785e31}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</si>
  <si>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</si>
  <si>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</si>
  <si>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</si>
  <si>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</si>
  <si>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</si>
  <si>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</si>
  <si>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</si>
  <si>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</si>
  <si>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Tachov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</si>
  <si>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</si>
  <si>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</si>
  <si>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Parkoviště Hornická - Školní</t>
  </si>
  <si>
    <t>KSO:</t>
  </si>
  <si>
    <t>CC-CZ:</t>
  </si>
  <si>
    <t>Místo:</t>
  </si>
  <si>
    <t>Datum:</t>
  </si>
  <si>
    <t>14. 10. 2025</t>
  </si>
  <si>
    <t>Zadavatel:</t>
  </si>
  <si>
    <t>IČ:</t>
  </si>
  <si>
    <t>Město Tachov</t>
  </si>
  <si>
    <t>DIČ:</t>
  </si>
  <si>
    <t>Uchazeč:</t>
  </si>
  <si>
    <t>Vyplň údaj</t>
  </si>
  <si>
    <t>Projektant:</t>
  </si>
  <si>
    <t>Ing. Václav Lacyk</t>
  </si>
  <si>
    <t>True</t>
  </si>
  <si>
    <t>Zpracovatel:</t>
  </si>
  <si>
    <t>D PROJEKT PLZEŇ Nedvěd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</si>
  <si>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</si>
  <si>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</si>
  <si>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</si>
  <si>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</si>
  <si>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</si>
  <si>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</si>
  <si>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</si>
  <si>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</si>
  <si>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</si>
  <si>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</si>
  <si>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</si>
  <si>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</si>
  <si>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</si>
  <si>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</si>
  <si>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</si>
  <si>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</si>
  <si>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</si>
  <si>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</si>
  <si>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</si>
  <si>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</si>
  <si>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</si>
  <si>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</si>
  <si>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</si>
  <si>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</si>
  <si>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</si>
  <si>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</si>
  <si>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</si>
  <si>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</si>
  <si>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</si>
  <si>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</si>
  <si>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</si>
  <si>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</si>
  <si>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</si>
  <si>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</si>
  <si>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</si>
  <si>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</si>
  <si>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</si>
  <si>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</si>
  <si>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</si>
  <si>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</si>
  <si>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</si>
  <si>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</si>
  <si>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</si>
  <si>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</si>
  <si>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</si>
  <si>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</si>
  <si>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</si>
  <si>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Parkoviště a chodníky pro pěší</t>
  </si>
  <si>
    <t>STA</t>
  </si>
  <si>
    <t>1</t>
  </si>
  <si>
    <t>{b66be0bc-7353-4251-922e-6c1d234df5d8}</t>
  </si>
  <si>
    <t>2</t>
  </si>
  <si>
    <t>SO 401</t>
  </si>
  <si>
    <t>Veřejné osvětlení</t>
  </si>
  <si>
    <t>{26ab14aa-5d7d-4502-aeb3-637eebf55173}</t>
  </si>
  <si>
    <t>SO 801</t>
  </si>
  <si>
    <t>Vegetační úpravy</t>
  </si>
  <si>
    <t>{570e88ea-74cb-416a-9d7a-a372bdd57fbd}</t>
  </si>
  <si>
    <t>823</t>
  </si>
  <si>
    <t>VON</t>
  </si>
  <si>
    <t>Vedlejší a ostatní náklady</t>
  </si>
  <si>
    <t>{8380afc9-1615-4962-bcd1-61792bbcf1ed}</t>
  </si>
  <si>
    <t>KRYCÍ LIST SOUPISU PRACÍ</t>
  </si>
  <si>
    <t>Objekt:</t>
  </si>
  <si>
    <t>SO 101 - Parkoviště a chodníky pro pěší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</si>
  <si>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</si>
  <si>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</si>
  <si>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</si>
  <si>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</si>
  <si>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</si>
  <si>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</si>
  <si>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</si>
  <si>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120 - Sanace 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</si>
  <si>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</si>
  <si>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</si>
  <si>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</si>
  <si>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</si>
  <si>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</si>
  <si>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</si>
  <si>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</si>
  <si>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</si>
  <si>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</si>
  <si>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</si>
  <si>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</si>
  <si>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</si>
  <si>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</si>
  <si>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</si>
  <si>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</si>
  <si>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</si>
  <si>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</si>
  <si>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</si>
  <si>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</si>
  <si>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</si>
  <si>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</si>
  <si>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</si>
  <si>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</si>
  <si>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</si>
  <si>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</si>
  <si>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</si>
  <si>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</si>
  <si>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podkladu z kameniva drceného tl přes 100 do 200 mm ručně</t>
  </si>
  <si>
    <t>m2</t>
  </si>
  <si>
    <t>4</t>
  </si>
  <si>
    <t>174523162</t>
  </si>
  <si>
    <t>113107123</t>
  </si>
  <si>
    <t>Odstranění podkladu z kameniva drceného tl přes 200 do 300 mm ručně</t>
  </si>
  <si>
    <t>-1383598492</t>
  </si>
  <si>
    <t>3</t>
  </si>
  <si>
    <t>113107141</t>
  </si>
  <si>
    <t>Odstranění podkladu živičného tl 50 mm ručně</t>
  </si>
  <si>
    <t>-2098470492</t>
  </si>
  <si>
    <t>113107142</t>
  </si>
  <si>
    <t>Odstranění podkladu živičného tl přes 50 do 100 mm ručně</t>
  </si>
  <si>
    <t>827190859</t>
  </si>
  <si>
    <t>5</t>
  </si>
  <si>
    <t>113201112</t>
  </si>
  <si>
    <t>Vytrhání obrub silničních ležatých</t>
  </si>
  <si>
    <t>m</t>
  </si>
  <si>
    <t>-1360225409</t>
  </si>
  <si>
    <t>6</t>
  </si>
  <si>
    <t>113203111</t>
  </si>
  <si>
    <t>Vytrhání obrub z dlažebních kostek</t>
  </si>
  <si>
    <t>544953034</t>
  </si>
  <si>
    <t>7</t>
  </si>
  <si>
    <t>113204111</t>
  </si>
  <si>
    <t>Vytrhání obrub záhonových</t>
  </si>
  <si>
    <t>-123960617</t>
  </si>
  <si>
    <t>8</t>
  </si>
  <si>
    <t>122252205</t>
  </si>
  <si>
    <t>Odkopávky a prokopávky nezapažené pro silnice a dálnice v hornině třídy těžitelnosti I objem do 1000 m3 strojně</t>
  </si>
  <si>
    <t>m3</t>
  </si>
  <si>
    <t>161244328</t>
  </si>
  <si>
    <t>9</t>
  </si>
  <si>
    <t>122702119</t>
  </si>
  <si>
    <t>Příplatek za lepivost k odkopávkám a prokopávkám výsypek rozpojitelných bez předchozího rozrušení</t>
  </si>
  <si>
    <t>978167482</t>
  </si>
  <si>
    <t>10</t>
  </si>
  <si>
    <t>131251201</t>
  </si>
  <si>
    <t>Hloubení jam zapažených v hornině třídy těžitelnosti I skupiny 3 objem do 20 m3 strojně</t>
  </si>
  <si>
    <t>1238855931</t>
  </si>
  <si>
    <t>11</t>
  </si>
  <si>
    <t>132251101</t>
  </si>
  <si>
    <t>Hloubení rýh nezapažených š do 800 mm v hornině třídy těžitelnosti I skupiny 3 objem do 20 m3 strojně</t>
  </si>
  <si>
    <t>-1218767898</t>
  </si>
  <si>
    <t>162751117</t>
  </si>
  <si>
    <t>Vodorovné přemístění přes 9 000 do 10000 m výkopku/sypaniny z horniny třídy těžitelnosti I skupiny 1 až 3</t>
  </si>
  <si>
    <t>365286687</t>
  </si>
  <si>
    <t>13</t>
  </si>
  <si>
    <t>162751119</t>
  </si>
  <si>
    <t>Příplatek k vodorovnému přemístění výkopku/sypaniny z horniny třídy těžitelnosti I skupiny 1 až 3 ZKD 1000 m přes 10000 m</t>
  </si>
  <si>
    <t>384276545</t>
  </si>
  <si>
    <t>14</t>
  </si>
  <si>
    <t>171152101</t>
  </si>
  <si>
    <t>Uložení sypaniny z hornin soudržných do násypů zhutněných silnic a dálnic</t>
  </si>
  <si>
    <t>-1711050048</t>
  </si>
  <si>
    <t>15</t>
  </si>
  <si>
    <t>171201221</t>
  </si>
  <si>
    <t>Poplatek za uložení na skládce (skládkovné) zeminy a kamení kód odpadu 17 05 04</t>
  </si>
  <si>
    <t>t</t>
  </si>
  <si>
    <t>1435728926</t>
  </si>
  <si>
    <t>16</t>
  </si>
  <si>
    <t>171251201</t>
  </si>
  <si>
    <t>Uložení sypaniny na skládky nebo meziskládky</t>
  </si>
  <si>
    <t>1417594178</t>
  </si>
  <si>
    <t>17</t>
  </si>
  <si>
    <t>181951111</t>
  </si>
  <si>
    <t>Úprava pláně v hornině třídy těžitelnosti I skupiny 1 až 3 bez zhutnění strojně</t>
  </si>
  <si>
    <t>977475102</t>
  </si>
  <si>
    <t>18</t>
  </si>
  <si>
    <t>181951112</t>
  </si>
  <si>
    <t>Úprava pláně v hornině třídy těžitelnosti I skupiny 1 až 3 se zhutněním strojně</t>
  </si>
  <si>
    <t>-1310683816</t>
  </si>
  <si>
    <t>120</t>
  </si>
  <si>
    <t xml:space="preserve">Sanace </t>
  </si>
  <si>
    <t>19</t>
  </si>
  <si>
    <t>122252204</t>
  </si>
  <si>
    <t>Odkopávky a prokopávky nezapažené pro silnice a dálnice v hornině třídy těžitelnosti I objem do 500 m3 strojně</t>
  </si>
  <si>
    <t>1293074900</t>
  </si>
  <si>
    <t>20</t>
  </si>
  <si>
    <t>1628120432</t>
  </si>
  <si>
    <t>-553685183</t>
  </si>
  <si>
    <t>22</t>
  </si>
  <si>
    <t>653833658</t>
  </si>
  <si>
    <t>23</t>
  </si>
  <si>
    <t>1849586513</t>
  </si>
  <si>
    <t>24</t>
  </si>
  <si>
    <t>-1214175748</t>
  </si>
  <si>
    <t>25</t>
  </si>
  <si>
    <t>564671111</t>
  </si>
  <si>
    <t>Podklad z kameniva hrubého drceného vel. 63-125 mm plochy přes 100 m2 tl 250 mm</t>
  </si>
  <si>
    <t>-1499313868</t>
  </si>
  <si>
    <t>26</t>
  </si>
  <si>
    <t>1484186091</t>
  </si>
  <si>
    <t>27</t>
  </si>
  <si>
    <t>919726122</t>
  </si>
  <si>
    <t>Geotextilie pro ochranu, separaci a filtraci netkaná měrná hm přes 200 do 300 g/m2</t>
  </si>
  <si>
    <t>-605641460</t>
  </si>
  <si>
    <t>Zakládání</t>
  </si>
  <si>
    <t>28</t>
  </si>
  <si>
    <t>212752412</t>
  </si>
  <si>
    <t>Trativod z drenážních trubek korugovaných PE-HD SN 8 perforace 220° včetně lože otevřený výkop DN 150 pro liniové stavby</t>
  </si>
  <si>
    <t>2092976326</t>
  </si>
  <si>
    <t>Svislé a kompletní konstrukce</t>
  </si>
  <si>
    <t>29</t>
  </si>
  <si>
    <t>339921132</t>
  </si>
  <si>
    <t>Osazování betonových palisád do betonového základu v řadě výšky prvku přes 0,5 do 1 m</t>
  </si>
  <si>
    <t>805780862</t>
  </si>
  <si>
    <t>Vodorovné konstrukce</t>
  </si>
  <si>
    <t>30</t>
  </si>
  <si>
    <t>434313113</t>
  </si>
  <si>
    <t>Schody z vibrolisovaných prefabrikátů se zřízením podkladních stupňů z betonu C 16/20</t>
  </si>
  <si>
    <t>572118687</t>
  </si>
  <si>
    <t>31</t>
  </si>
  <si>
    <t>M</t>
  </si>
  <si>
    <t>BET.FALMG1</t>
  </si>
  <si>
    <t>BEST-FALDO METROPOL/15CM PŘÍRODNÍ</t>
  </si>
  <si>
    <t>kus</t>
  </si>
  <si>
    <t>-934026209</t>
  </si>
  <si>
    <t>Komunikace pozemní</t>
  </si>
  <si>
    <t>32</t>
  </si>
  <si>
    <t>564710111</t>
  </si>
  <si>
    <t>Podklad nebo kryt z kameniva hrubého drceného vel. 16-32 mm plochy přes 100 m2 tl 50 mm</t>
  </si>
  <si>
    <t>-532200770</t>
  </si>
  <si>
    <t>33</t>
  </si>
  <si>
    <t>564831011</t>
  </si>
  <si>
    <t>Podklad ze štěrkodrtě ŠD plochy do 100 m2 tl 100 mm</t>
  </si>
  <si>
    <t>1561375764</t>
  </si>
  <si>
    <t>34</t>
  </si>
  <si>
    <t>2069939681</t>
  </si>
  <si>
    <t>35</t>
  </si>
  <si>
    <t>564851111</t>
  </si>
  <si>
    <t>Podklad ze štěrkodrtě ŠD plochy přes 100 m2 tl 150 mm</t>
  </si>
  <si>
    <t>-797710048</t>
  </si>
  <si>
    <t>36</t>
  </si>
  <si>
    <t>56245145</t>
  </si>
  <si>
    <t>dlažba zasakovací plastová s volitelnou výplní 60mm</t>
  </si>
  <si>
    <t>828129334</t>
  </si>
  <si>
    <t>37</t>
  </si>
  <si>
    <t>723275241</t>
  </si>
  <si>
    <t>38</t>
  </si>
  <si>
    <t>59228414</t>
  </si>
  <si>
    <t>palisáda tyčová kruhová betonová 175x200mm v 1000mm přírodní</t>
  </si>
  <si>
    <t>98310745</t>
  </si>
  <si>
    <t>39</t>
  </si>
  <si>
    <t>1146622073</t>
  </si>
  <si>
    <t>40</t>
  </si>
  <si>
    <t>270039773</t>
  </si>
  <si>
    <t>41</t>
  </si>
  <si>
    <t>564851114</t>
  </si>
  <si>
    <t>Podklad ze štěrkodrtě ŠD plochy přes 100 m2 tl 180 mm</t>
  </si>
  <si>
    <t>1361804460</t>
  </si>
  <si>
    <t>42</t>
  </si>
  <si>
    <t>-162399136</t>
  </si>
  <si>
    <t>43</t>
  </si>
  <si>
    <t>-1590291046</t>
  </si>
  <si>
    <t>44</t>
  </si>
  <si>
    <t>-1783614919</t>
  </si>
  <si>
    <t>45</t>
  </si>
  <si>
    <t>564952111</t>
  </si>
  <si>
    <t>Podklad z mechanicky zpevněného kameniva MZK tl 150 mm</t>
  </si>
  <si>
    <t>49147562</t>
  </si>
  <si>
    <t>46</t>
  </si>
  <si>
    <t>-1648810986</t>
  </si>
  <si>
    <t>47</t>
  </si>
  <si>
    <t>20377747</t>
  </si>
  <si>
    <t>48</t>
  </si>
  <si>
    <t>565145111</t>
  </si>
  <si>
    <t>Asfaltový beton vrstva podkladní ACP 16 S tl 60 mm š do 3 m z nemodifikovaného asfaltu</t>
  </si>
  <si>
    <t>620700484</t>
  </si>
  <si>
    <t>49</t>
  </si>
  <si>
    <t>-2027239257</t>
  </si>
  <si>
    <t>50</t>
  </si>
  <si>
    <t>1388935684</t>
  </si>
  <si>
    <t>51</t>
  </si>
  <si>
    <t>573211107</t>
  </si>
  <si>
    <t>Postřik živičný spojovací z asfaltu v množství 0,30 kg/m2</t>
  </si>
  <si>
    <t>-773702408</t>
  </si>
  <si>
    <t>52</t>
  </si>
  <si>
    <t>1476407327</t>
  </si>
  <si>
    <t>53</t>
  </si>
  <si>
    <t>-1850482165</t>
  </si>
  <si>
    <t>54</t>
  </si>
  <si>
    <t>1283041469</t>
  </si>
  <si>
    <t>55</t>
  </si>
  <si>
    <t>577133111</t>
  </si>
  <si>
    <t>Asfaltový beton vrstva obrusná ACO 8 tl 40 mm š do 3 m z nemodifikovaného asfaltu</t>
  </si>
  <si>
    <t>-1041212902</t>
  </si>
  <si>
    <t>56</t>
  </si>
  <si>
    <t>577134211</t>
  </si>
  <si>
    <t>Asfaltový beton vrstva obrusná ACO 11 tř. II tl 40 mm š do 3 m z nemodifikovaného asfaltu</t>
  </si>
  <si>
    <t>739790285</t>
  </si>
  <si>
    <t>57</t>
  </si>
  <si>
    <t>-1653104315</t>
  </si>
  <si>
    <t>58</t>
  </si>
  <si>
    <t>-1339597131</t>
  </si>
  <si>
    <t>59</t>
  </si>
  <si>
    <t>577155112</t>
  </si>
  <si>
    <t>Asfaltový beton vrstva ložní ACL 16 + tl 60 mm š do 3 m z nemodifikovaného asfaltu</t>
  </si>
  <si>
    <t>1114482159</t>
  </si>
  <si>
    <t>60</t>
  </si>
  <si>
    <t>589116112</t>
  </si>
  <si>
    <t>Kryt ploch chodníků z hmot hlinitopísčitých tl 100 mm</t>
  </si>
  <si>
    <t>1726182068</t>
  </si>
  <si>
    <t>61</t>
  </si>
  <si>
    <t>593532111</t>
  </si>
  <si>
    <t>Kladení dlažby z plastových vegetačních dlaždic pozemních komunikací se zámkem tl 60 mm pl do 50 m2</t>
  </si>
  <si>
    <t>277842356</t>
  </si>
  <si>
    <t>62</t>
  </si>
  <si>
    <t>593532113</t>
  </si>
  <si>
    <t>Kladení dlažby z plastových vegetačních dlaždic pozemních komunikací se zámkem tl 60 mm pl přes 100 do 300 m2</t>
  </si>
  <si>
    <t>1869671035</t>
  </si>
  <si>
    <t>63</t>
  </si>
  <si>
    <t>596211110</t>
  </si>
  <si>
    <t>Kladení zámkové dlažby komunikací pro pěší ručně tl 60 mm skupiny A pl do 50 m2</t>
  </si>
  <si>
    <t>1473235704</t>
  </si>
  <si>
    <t>64</t>
  </si>
  <si>
    <t>596211210</t>
  </si>
  <si>
    <t>Kladení zámkové dlažby komunikací pro pěší ručně tl 80 mm skupiny A pl do 50 m2</t>
  </si>
  <si>
    <t>1533818517</t>
  </si>
  <si>
    <t>65</t>
  </si>
  <si>
    <t>59245006</t>
  </si>
  <si>
    <t>dlažba pro nevidomé betonová 200x100mm tl 60mm barevná</t>
  </si>
  <si>
    <t>1734210536</t>
  </si>
  <si>
    <t>66</t>
  </si>
  <si>
    <t>59245226</t>
  </si>
  <si>
    <t>dlažba pro nevidomé betonová 200x100mm tl 80mm barevná</t>
  </si>
  <si>
    <t>-1686640056</t>
  </si>
  <si>
    <t>67</t>
  </si>
  <si>
    <t>596212210</t>
  </si>
  <si>
    <t>Kladení zámkové dlažby pozemních komunikací ručně tl 80 mm skupiny A pl do 50 m2</t>
  </si>
  <si>
    <t>-1192340842</t>
  </si>
  <si>
    <t>68</t>
  </si>
  <si>
    <t>59245013</t>
  </si>
  <si>
    <t>dlažba zámková betonová tvaru I 200x165mm tl 80mm přírodní</t>
  </si>
  <si>
    <t>-65483218</t>
  </si>
  <si>
    <t>Trubní vedení</t>
  </si>
  <si>
    <t>69</t>
  </si>
  <si>
    <t>890411811</t>
  </si>
  <si>
    <t>Bourání šachet z prefabrikovaných skruží ručně obestavěného prostoru do 1,5 m3</t>
  </si>
  <si>
    <t>1575958043</t>
  </si>
  <si>
    <t>70</t>
  </si>
  <si>
    <t>-481457872</t>
  </si>
  <si>
    <t>71</t>
  </si>
  <si>
    <t>894410100</t>
  </si>
  <si>
    <t>Osazení revizní šachty na drenážním potrubí</t>
  </si>
  <si>
    <t>-761875283</t>
  </si>
  <si>
    <t>72</t>
  </si>
  <si>
    <t>89594121R</t>
  </si>
  <si>
    <t>Liniový odvodňovací žlab včetně roštů, vpustí, čela a příslušenství</t>
  </si>
  <si>
    <t>1828892607</t>
  </si>
  <si>
    <t>73</t>
  </si>
  <si>
    <t>895941111R</t>
  </si>
  <si>
    <t>Zřízení vpusti kanalizační uliční z betonových dílců typ UV-50 normální</t>
  </si>
  <si>
    <t>1456797353</t>
  </si>
  <si>
    <t>74</t>
  </si>
  <si>
    <t>895941211R</t>
  </si>
  <si>
    <t>Zřízení vpusti kanalizační uliční z betonových dílců typ UV-50 nízký</t>
  </si>
  <si>
    <t>-2008844923</t>
  </si>
  <si>
    <t>Ostatní konstrukce a práce, bourání</t>
  </si>
  <si>
    <t>75</t>
  </si>
  <si>
    <t>911111111</t>
  </si>
  <si>
    <t>Montáž zábradlí ocelového zabetonovaného</t>
  </si>
  <si>
    <t>881741982</t>
  </si>
  <si>
    <t>76</t>
  </si>
  <si>
    <t>899914211</t>
  </si>
  <si>
    <t>Montáž plastové chráničky D přes 100 do 150 mm</t>
  </si>
  <si>
    <t>2059369293</t>
  </si>
  <si>
    <t>77</t>
  </si>
  <si>
    <t>914111111</t>
  </si>
  <si>
    <t>Montáž svislé dopravní značky do velikosti 1 m2 objímkami na sloupek nebo konzolu</t>
  </si>
  <si>
    <t>-1082608312</t>
  </si>
  <si>
    <t>78</t>
  </si>
  <si>
    <t>40445625</t>
  </si>
  <si>
    <t>informativní značky provozní IP8, IP9, IP11-IP13 500x700mm</t>
  </si>
  <si>
    <t>711098762</t>
  </si>
  <si>
    <t>79</t>
  </si>
  <si>
    <t>40445647</t>
  </si>
  <si>
    <t>dodatkové tabulky E1, E2a,b , E6, E9, E10 E12c, E17 500x500mm</t>
  </si>
  <si>
    <t>1411161827</t>
  </si>
  <si>
    <t>80</t>
  </si>
  <si>
    <t>914511112</t>
  </si>
  <si>
    <t>Montáž sloupku dopravních značek délky do 3,5 m s betonovým základem a patkou D 60 mm</t>
  </si>
  <si>
    <t>1880360107</t>
  </si>
  <si>
    <t>81</t>
  </si>
  <si>
    <t>11748729</t>
  </si>
  <si>
    <t>82</t>
  </si>
  <si>
    <t>40445225</t>
  </si>
  <si>
    <t>sloupek pro dopravní značku Zn D 60mm v 3,5m</t>
  </si>
  <si>
    <t>-1590619248</t>
  </si>
  <si>
    <t>83</t>
  </si>
  <si>
    <t>915131111</t>
  </si>
  <si>
    <t>Vodorovné dopravní značení přechody pro chodce, šipky, symboly základní bílá barva</t>
  </si>
  <si>
    <t>-1892036633</t>
  </si>
  <si>
    <t>84</t>
  </si>
  <si>
    <t>915621111</t>
  </si>
  <si>
    <t>Předznačení vodorovného plošného značení</t>
  </si>
  <si>
    <t>-59725685</t>
  </si>
  <si>
    <t>85</t>
  </si>
  <si>
    <t>916111113</t>
  </si>
  <si>
    <t>Osazení obruby z velkých kostek s boční opěrou do lože z betonu prostého</t>
  </si>
  <si>
    <t>415373593</t>
  </si>
  <si>
    <t>86</t>
  </si>
  <si>
    <t>916111123</t>
  </si>
  <si>
    <t>Osazení obruby z drobných kostek s boční opěrou do lože z betonu prostého</t>
  </si>
  <si>
    <t>1000061255</t>
  </si>
  <si>
    <t>87</t>
  </si>
  <si>
    <t>58381007</t>
  </si>
  <si>
    <t>kostka štípaná dlažební žula drobná 8/10</t>
  </si>
  <si>
    <t>-1804758786</t>
  </si>
  <si>
    <t>88</t>
  </si>
  <si>
    <t>916131213</t>
  </si>
  <si>
    <t>Osazení silničního obrubníku betonového stojatého s boční opěrou do lože z betonu prostého</t>
  </si>
  <si>
    <t>-1350332723</t>
  </si>
  <si>
    <t>89</t>
  </si>
  <si>
    <t>916171300</t>
  </si>
  <si>
    <t>Osazení vymezovacích obrubníků z ocelové pásoviny 150 mm tl.3mm</t>
  </si>
  <si>
    <t>-303111579</t>
  </si>
  <si>
    <t>90</t>
  </si>
  <si>
    <t>916241113</t>
  </si>
  <si>
    <t>Osazení obrubníku kamenného ležatého s boční opěrou do lože z betonu prostého</t>
  </si>
  <si>
    <t>885837904</t>
  </si>
  <si>
    <t>91</t>
  </si>
  <si>
    <t>916331112</t>
  </si>
  <si>
    <t>Osazení zahradního obrubníku betonového do lože z betonu s boční opěrou</t>
  </si>
  <si>
    <t>-1244392643</t>
  </si>
  <si>
    <t>92</t>
  </si>
  <si>
    <t>59217003</t>
  </si>
  <si>
    <t>obrubník zahradní betonový 500x50x250mm</t>
  </si>
  <si>
    <t>301354198</t>
  </si>
  <si>
    <t>93</t>
  </si>
  <si>
    <t>59217012</t>
  </si>
  <si>
    <t>obrubník zahradní betonový 500x80x250mm</t>
  </si>
  <si>
    <t>659620530</t>
  </si>
  <si>
    <t>94</t>
  </si>
  <si>
    <t>916991121</t>
  </si>
  <si>
    <t>Lože pod obrubníky, krajníky nebo obruby z dlažebních kostek z betonu prostého</t>
  </si>
  <si>
    <t>683154631</t>
  </si>
  <si>
    <t>95</t>
  </si>
  <si>
    <t>919726121</t>
  </si>
  <si>
    <t>Geotextilie pro ochranu, separaci a filtraci netkaná měrná hm do 200 g/m2</t>
  </si>
  <si>
    <t>-126487387</t>
  </si>
  <si>
    <t>96</t>
  </si>
  <si>
    <t>919732211</t>
  </si>
  <si>
    <t>Styčná spára napojení nového živičného povrchu na stávající za tepla š 15 mm hl 25 mm s prořezáním</t>
  </si>
  <si>
    <t>2121718552</t>
  </si>
  <si>
    <t>97</t>
  </si>
  <si>
    <t>919735112</t>
  </si>
  <si>
    <t>Řezání stávajícího živičného krytu hl přes 50 do 100 mm</t>
  </si>
  <si>
    <t>1732784077</t>
  </si>
  <si>
    <t>98</t>
  </si>
  <si>
    <t>935113112</t>
  </si>
  <si>
    <t>Osazení odvodňovacího polymerbetonového žlabu s krycím roštem šířky přes 210 mm</t>
  </si>
  <si>
    <t>1735018202</t>
  </si>
  <si>
    <t>99</t>
  </si>
  <si>
    <t>966001212</t>
  </si>
  <si>
    <t>Odstranění lavičky stabilní kotvené šrouby na pevný podklad</t>
  </si>
  <si>
    <t>-9473087</t>
  </si>
  <si>
    <t>100</t>
  </si>
  <si>
    <t>966006132</t>
  </si>
  <si>
    <t>Odstranění značek dopravních nebo orientačních se sloupky s betonovými patkami</t>
  </si>
  <si>
    <t>613511932</t>
  </si>
  <si>
    <t>101</t>
  </si>
  <si>
    <t>979024443</t>
  </si>
  <si>
    <t>Očištění vybouraných obrubníků a krajníků silničních</t>
  </si>
  <si>
    <t>-863295272</t>
  </si>
  <si>
    <t>997</t>
  </si>
  <si>
    <t>Doprava suti a vybouraných hmot</t>
  </si>
  <si>
    <t>102</t>
  </si>
  <si>
    <t>997221551</t>
  </si>
  <si>
    <t>Vodorovná doprava suti ze sypkých materiálů do 1 km</t>
  </si>
  <si>
    <t>674662818</t>
  </si>
  <si>
    <t>103</t>
  </si>
  <si>
    <t>997221559</t>
  </si>
  <si>
    <t>Příplatek ZKD 1 km u vodorovné dopravy suti ze sypkých materiálů</t>
  </si>
  <si>
    <t>937097892</t>
  </si>
  <si>
    <t>104</t>
  </si>
  <si>
    <t>997221561</t>
  </si>
  <si>
    <t>Vodorovná doprava suti z kusových materiálů do 1 km</t>
  </si>
  <si>
    <t>-45339726</t>
  </si>
  <si>
    <t>105</t>
  </si>
  <si>
    <t>997221569</t>
  </si>
  <si>
    <t>Příplatek ZKD 1 km u vodorovné dopravy suti z kusových materiálů</t>
  </si>
  <si>
    <t>-1099518997</t>
  </si>
  <si>
    <t>106</t>
  </si>
  <si>
    <t>997221571</t>
  </si>
  <si>
    <t>Vodorovná doprava vybouraných hmot do 1 km</t>
  </si>
  <si>
    <t>-1612403265</t>
  </si>
  <si>
    <t>107</t>
  </si>
  <si>
    <t>997221579</t>
  </si>
  <si>
    <t>Příplatek ZKD 1 km u vodorovné dopravy vybouraných hmot</t>
  </si>
  <si>
    <t>2002187320</t>
  </si>
  <si>
    <t>108</t>
  </si>
  <si>
    <t>997221645</t>
  </si>
  <si>
    <t>Poplatek za uložení na skládce (skládkovné) odpadu asfaltového bez dehtu kód odpadu 17 03 02</t>
  </si>
  <si>
    <t>845912215</t>
  </si>
  <si>
    <t>109</t>
  </si>
  <si>
    <t>997221655</t>
  </si>
  <si>
    <t>-996513881</t>
  </si>
  <si>
    <t>110</t>
  </si>
  <si>
    <t>58380005</t>
  </si>
  <si>
    <t>obrubník kamenný žulový přímý 1000x200x250mm</t>
  </si>
  <si>
    <t>-1905435145</t>
  </si>
  <si>
    <t>111</t>
  </si>
  <si>
    <t>58380446</t>
  </si>
  <si>
    <t>obrubník kamenný žulový obloukový R 5-10m 200x250mm</t>
  </si>
  <si>
    <t>104908819</t>
  </si>
  <si>
    <t>112</t>
  </si>
  <si>
    <t>59217031</t>
  </si>
  <si>
    <t>obrubník silniční betonový 1000x150x250mm</t>
  </si>
  <si>
    <t>637360415</t>
  </si>
  <si>
    <t>113</t>
  </si>
  <si>
    <t>59217078</t>
  </si>
  <si>
    <t>obrubník silniční obloukový betonový R 0,5-2m 150x250mm</t>
  </si>
  <si>
    <t>-1979366016</t>
  </si>
  <si>
    <t>114</t>
  </si>
  <si>
    <t>59218003</t>
  </si>
  <si>
    <t>krajník betonový silniční 250x125x100mm</t>
  </si>
  <si>
    <t>2014726431</t>
  </si>
  <si>
    <t>998</t>
  </si>
  <si>
    <t>Přesun hmot</t>
  </si>
  <si>
    <t>115</t>
  </si>
  <si>
    <t>998225111</t>
  </si>
  <si>
    <t>Přesun hmot pro pozemní komunikace s krytem z kamene, monolitickým betonovým nebo živičným</t>
  </si>
  <si>
    <t>-1949380079</t>
  </si>
  <si>
    <t>SO 401 - Veřejné osvětlení</t>
  </si>
  <si>
    <t xml:space="preserve"> </t>
  </si>
  <si>
    <t xml:space="preserve">Soupis prací je sestaven za využití položek Cenové soustavy ÚRS. Cenové a technické podmínky ÚRS, které nejsou uvedeny v soupisu prací (tzv. úvodní části katalogů) jsou neomezeně dálkově k dispozici na www.cs-urs.cz. Položky soupisu prací, které nemají ve sloupci "Cenová soustava" uveden žádný údaj, nepochází z Cenové soustavy ÚRS. Položky označené "mm;R;X;apod." za devítimístným kódem byly vytvořeny zpracovatelem PD. Konkrétní výrobky jsou uvedeny ve vztahu k zákonu č. 134/2016 Sb., o zadávání veřejných zakázek, jako referenční ! Pokud jsou v této specifikaci uvedeny odkazy na jednotlivá obchodní jména, zvláštní označení podniků, zvláštní označení výrobků, výkonů nebo obchodních materiálů, které platí pro určitý podnik nebo organizační jednotku za příznačné, patenty a užitné vzory, umožňuje zadavatel použití i jiných technických a kvalitativně obdobných řešení. 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</si>
  <si>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</si>
  <si>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</si>
  <si>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</si>
  <si>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</si>
  <si>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Práce a dodávky M</t>
  </si>
  <si>
    <t>21-M</t>
  </si>
  <si>
    <t>Elektromontáže</t>
  </si>
  <si>
    <t>210100151</t>
  </si>
  <si>
    <t>Ukončení kabelů smršťovací koncovkou nebo páskou se zapojením bez letování žíly do 4x16 mm2</t>
  </si>
  <si>
    <t>1035701932</t>
  </si>
  <si>
    <t>210101229</t>
  </si>
  <si>
    <t>Propojení kabelů celoplastových spojkou do 1 kV venkovní páskovou SPE 1 až 5 žíly do 4x16 až 50 mm2</t>
  </si>
  <si>
    <t>-1092481184</t>
  </si>
  <si>
    <t>10.050.226</t>
  </si>
  <si>
    <t xml:space="preserve">SKELDO Spojka SVCZC  25 CU kabelová smršťovací do 1kV s lisovacími spojkami</t>
  </si>
  <si>
    <t>128</t>
  </si>
  <si>
    <t>254018346</t>
  </si>
  <si>
    <t>210203901</t>
  </si>
  <si>
    <t>Montáž svítidel LED se zapojením vodičů průmyslových nebo venkovních na výložník nebo dřík</t>
  </si>
  <si>
    <t>-1096031194</t>
  </si>
  <si>
    <t>60282</t>
  </si>
  <si>
    <t>LED svítidlo silniční na výložník</t>
  </si>
  <si>
    <t>ks</t>
  </si>
  <si>
    <t>256</t>
  </si>
  <si>
    <t>-1878428775</t>
  </si>
  <si>
    <t>210203902</t>
  </si>
  <si>
    <t>Montáž svítidel LED se zapojením vodičů průmyslových nebo venkovních na sloupek parkový</t>
  </si>
  <si>
    <t>-501854217</t>
  </si>
  <si>
    <t>60287</t>
  </si>
  <si>
    <t>LED svítidlo silniční na stožár</t>
  </si>
  <si>
    <t>-533491021</t>
  </si>
  <si>
    <t>210204002</t>
  </si>
  <si>
    <t>Montáž stožárů osvětlení parkových ocelových</t>
  </si>
  <si>
    <t>1094546195</t>
  </si>
  <si>
    <t>60052</t>
  </si>
  <si>
    <t>stožár sadový KL 6 - 133/60 včetně ochranné manžety</t>
  </si>
  <si>
    <t>1000065524</t>
  </si>
  <si>
    <t>210204011</t>
  </si>
  <si>
    <t>Montáž stožárů osvětlení ocelových samostatně stojících délky do 12 m</t>
  </si>
  <si>
    <t>1353756968</t>
  </si>
  <si>
    <t>60064</t>
  </si>
  <si>
    <t>stožár silniční UZMA 10-133/108/89</t>
  </si>
  <si>
    <t>1780455132</t>
  </si>
  <si>
    <t>1344049047</t>
  </si>
  <si>
    <t>210204103</t>
  </si>
  <si>
    <t>Montáž výložníků osvětlení jednoramenných sloupových hmotnosti do 35 kg</t>
  </si>
  <si>
    <t>-984948743</t>
  </si>
  <si>
    <t>210204105</t>
  </si>
  <si>
    <t>Montáž výložníků osvětlení dvouramenných sloupových hmotnosti do 70 kg</t>
  </si>
  <si>
    <t>-1769405421</t>
  </si>
  <si>
    <t>60122</t>
  </si>
  <si>
    <t>výložník UZB 2-2000/90</t>
  </si>
  <si>
    <t>-2092537499</t>
  </si>
  <si>
    <t>210204201</t>
  </si>
  <si>
    <t>Montáž elektrovýzbroje stožárů osvětlení 1 okruh</t>
  </si>
  <si>
    <t>-1510235670</t>
  </si>
  <si>
    <t>60774</t>
  </si>
  <si>
    <t>stožárová svorkovnice průchozí SV.6.16.4</t>
  </si>
  <si>
    <t>2094428204</t>
  </si>
  <si>
    <t>210204202</t>
  </si>
  <si>
    <t>Montáž elektrovýzbroje stožárů osvětlení 2 okruhy</t>
  </si>
  <si>
    <t>-1346110480</t>
  </si>
  <si>
    <t>60775</t>
  </si>
  <si>
    <t>Stožárová výzbroj SV 6.16.4/2 (dva nosiče pojistek)</t>
  </si>
  <si>
    <t>1770899306</t>
  </si>
  <si>
    <t>210220022</t>
  </si>
  <si>
    <t>Montáž uzemňovacího vedení vodičů FeZn pomocí svorek v zemi drátem průměru do 10 mm ve městské zástavbě</t>
  </si>
  <si>
    <t>-1825223833</t>
  </si>
  <si>
    <t>35441073</t>
  </si>
  <si>
    <t>drát D 10mm FeZn</t>
  </si>
  <si>
    <t>kg</t>
  </si>
  <si>
    <t>-514105288</t>
  </si>
  <si>
    <t>210220300</t>
  </si>
  <si>
    <t>Montáž svorka hromosvodná s jedním šroubem</t>
  </si>
  <si>
    <t>-1288141248</t>
  </si>
  <si>
    <t>35431019</t>
  </si>
  <si>
    <t>svorka uzemnění FeZn připojovací na kovové části pro 1 vodič D 7-10mm -plochá, 2 šrouby</t>
  </si>
  <si>
    <t>607275707</t>
  </si>
  <si>
    <t>210220301</t>
  </si>
  <si>
    <t>Montáž svorek hromosvodných se 2 šrouby</t>
  </si>
  <si>
    <t>698146218</t>
  </si>
  <si>
    <t>35441885</t>
  </si>
  <si>
    <t>svorka spojovací pro lano D 8-10mm</t>
  </si>
  <si>
    <t>-1843943727</t>
  </si>
  <si>
    <t>210812011</t>
  </si>
  <si>
    <t>Montáž kabelu Cu plného nebo laněného do 1 kV žíly 3x1,5 až 6 mm2 (např. CYKY) bez ukončení uloženého volně nebo v liště</t>
  </si>
  <si>
    <t>1109316505</t>
  </si>
  <si>
    <t>34111030</t>
  </si>
  <si>
    <t>kabel instalační jádro Cu plné izolace PVC plášť PVC 450/750V (CYKY) 3x1,5mm2</t>
  </si>
  <si>
    <t>1187647856</t>
  </si>
  <si>
    <t>210812035</t>
  </si>
  <si>
    <t>Montáž kabelu Cu plného nebo laněného do 1 kV žíly 4x16 mm2 (např. CYKY) bez ukončení uloženého volně nebo v liště</t>
  </si>
  <si>
    <t>1748030968</t>
  </si>
  <si>
    <t>34111080</t>
  </si>
  <si>
    <t>kabel instalační jádro Cu plné izolace PVC plášť PVC 450/750V (CYKY) 4x16mm2</t>
  </si>
  <si>
    <t>-775893018</t>
  </si>
  <si>
    <t>218202013</t>
  </si>
  <si>
    <t>Demontáž svítidla výbojkového průmyslového nebo venkovního z výložníku</t>
  </si>
  <si>
    <t>1981915018</t>
  </si>
  <si>
    <t>218204011</t>
  </si>
  <si>
    <t>Demontáž stožárů osvětlení ocelových samostatně stojících délky do 12 m</t>
  </si>
  <si>
    <t>1056294936</t>
  </si>
  <si>
    <t>218204103</t>
  </si>
  <si>
    <t>Demontáž výložníků osvětlení jednoramenných sloupových hmotnosti do 35 kg</t>
  </si>
  <si>
    <t>1248676075</t>
  </si>
  <si>
    <t>218204105</t>
  </si>
  <si>
    <t>Demontáž výložníků osvětlení dvouramenných sloupových hmotnosti do 70 kg</t>
  </si>
  <si>
    <t>1004614622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</si>
  <si>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</si>
  <si>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</si>
  <si>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</si>
  <si>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</si>
  <si>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</si>
  <si>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1682844924</t>
  </si>
  <si>
    <t>460131113</t>
  </si>
  <si>
    <t>Hloubení nezapažených jam při elektromontážích ručně v hornině tř I skupiny 3</t>
  </si>
  <si>
    <t>1170703340</t>
  </si>
  <si>
    <t>460161172</t>
  </si>
  <si>
    <t>Hloubení kabelových rýh ručně š 35 cm hl 80 cm v hornině tř I skupiny 3</t>
  </si>
  <si>
    <t>-994134398</t>
  </si>
  <si>
    <t>460161482</t>
  </si>
  <si>
    <t>Hloubení kabelových rýh ručně š 65 cm hl 120 cm v hornině tř I skupiny 3</t>
  </si>
  <si>
    <t>1955595638</t>
  </si>
  <si>
    <t>460341111</t>
  </si>
  <si>
    <t>Vodorovné přemístění horniny jakékoliv třídy dopravními prostředky při elektromontážích do 50 m</t>
  </si>
  <si>
    <t>-1864940242</t>
  </si>
  <si>
    <t>460341121</t>
  </si>
  <si>
    <t>Příplatek k vodorovnému přemístění horniny dopravními prostředky při elektromontážích za každých dalších i započatých 1000 m</t>
  </si>
  <si>
    <t>331481934</t>
  </si>
  <si>
    <t>460361111</t>
  </si>
  <si>
    <t>Poplatek za uložení zeminy na skládce (skládkovné) kód odpadu 17 05 04</t>
  </si>
  <si>
    <t>1175784601</t>
  </si>
  <si>
    <t>460431182</t>
  </si>
  <si>
    <t>Zásyp kabelových rýh ručně se zhutněním š 35 cm hl 80 cm z horniny tř I skupiny 3</t>
  </si>
  <si>
    <t>1405636377</t>
  </si>
  <si>
    <t>460431512</t>
  </si>
  <si>
    <t>Zásyp kabelových rýh ručně se zhutněním š 65 cm hl 120 cm z horniny tř I skupiny 3</t>
  </si>
  <si>
    <t>-910623398</t>
  </si>
  <si>
    <t>460641111</t>
  </si>
  <si>
    <t>Základové konstrukce při elektromontážích z monolitického betonu tř. C 8/10</t>
  </si>
  <si>
    <t>-64146807</t>
  </si>
  <si>
    <t>943226871</t>
  </si>
  <si>
    <t>460661512</t>
  </si>
  <si>
    <t>Kabelové lože z písku pro kabely nn kryté plastovou fólií š lože přes 25 do 50 cm</t>
  </si>
  <si>
    <t>-1368975795</t>
  </si>
  <si>
    <t>460791114</t>
  </si>
  <si>
    <t>Montáž trubek ochranných plastových uložených volně do rýhy tuhých D přes 90 do 110 mm</t>
  </si>
  <si>
    <t>1072700243</t>
  </si>
  <si>
    <t>34571365</t>
  </si>
  <si>
    <t>trubka elektroinstalační HDPE tuhá dvouplášťová korugovaná D 94/110mm</t>
  </si>
  <si>
    <t>-2030146692</t>
  </si>
  <si>
    <t>460791212</t>
  </si>
  <si>
    <t>Montáž trubek ochranných plastových uložených volně do rýhy ohebných přes 32 do 50 mm</t>
  </si>
  <si>
    <t>-973205507</t>
  </si>
  <si>
    <t>34571351</t>
  </si>
  <si>
    <t>trubka elektroinstalační ohebná dvouplášťová korugovaná HDPE (chránička) D 40/50mm</t>
  </si>
  <si>
    <t>-1752321447</t>
  </si>
  <si>
    <t>HZS</t>
  </si>
  <si>
    <t>Hodinové zúčtovací sazby</t>
  </si>
  <si>
    <t>HZS3131.mm</t>
  </si>
  <si>
    <t>Hodinová zúčtovací sazba elektromontér VN a VVN</t>
  </si>
  <si>
    <t>hod</t>
  </si>
  <si>
    <t>512</t>
  </si>
  <si>
    <t>-1282986291</t>
  </si>
  <si>
    <t>HZS4212</t>
  </si>
  <si>
    <t>Hodinová zúčtovací sazba revizní technik specialista</t>
  </si>
  <si>
    <t>1531105442</t>
  </si>
  <si>
    <t>HZS4221</t>
  </si>
  <si>
    <t>Hodinová zúčtovací sazba geodet</t>
  </si>
  <si>
    <t>-95160742</t>
  </si>
  <si>
    <t>SO 801 - Vegetační úpravy</t>
  </si>
  <si>
    <t>CZ-CPV:</t>
  </si>
  <si>
    <t>77000000-0</t>
  </si>
  <si>
    <t>CZ-CPA:</t>
  </si>
  <si>
    <t>63539411</t>
  </si>
  <si>
    <t>Bc. Jana Kadlecová</t>
  </si>
  <si>
    <t>111212211</t>
  </si>
  <si>
    <t>Odstranění nevhodných dřevin do 100 m2 v do 1 m s odstraněním pařezů v rovině nebo svahu do 1:5</t>
  </si>
  <si>
    <t>-1642894847</t>
  </si>
  <si>
    <t>112151313</t>
  </si>
  <si>
    <t>Kácení stromu bez postupného spouštění koruny a kmene D přes 0,3 do 0,4 m</t>
  </si>
  <si>
    <t>960396671</t>
  </si>
  <si>
    <t>112151314</t>
  </si>
  <si>
    <t>Kácení stromu bez postupného spouštění koruny a kmene D přes 0,4 do 0,5 m</t>
  </si>
  <si>
    <t>1919869684</t>
  </si>
  <si>
    <t>112151317</t>
  </si>
  <si>
    <t>Kácení stromu bez postupného spouštění koruny a kmene D přes 0,7 do 0,8 m</t>
  </si>
  <si>
    <t>889256661</t>
  </si>
  <si>
    <t>112155221</t>
  </si>
  <si>
    <t>Štěpkování solitérních stromků a větví průměru kmene přes 300 do 500 mm s naložením</t>
  </si>
  <si>
    <t>1214045722</t>
  </si>
  <si>
    <t>112155225</t>
  </si>
  <si>
    <t>Štěpkování solitérních stromků a větví průměru kmene přes 500 do 700 mm s naložením</t>
  </si>
  <si>
    <t>-284246290</t>
  </si>
  <si>
    <t>112155311</t>
  </si>
  <si>
    <t>Štěpkování keřového porostu středně hustého s naložením</t>
  </si>
  <si>
    <t>-799128059</t>
  </si>
  <si>
    <t>112251102</t>
  </si>
  <si>
    <t>Odstranění pařezů průměru přes 300 do 500 mm</t>
  </si>
  <si>
    <t>1856786416</t>
  </si>
  <si>
    <t>112251104</t>
  </si>
  <si>
    <t>Odstranění pařezů průměru přes 700 do 900 mm</t>
  </si>
  <si>
    <t>-1891379856</t>
  </si>
  <si>
    <t>162201412</t>
  </si>
  <si>
    <t>Vodorovné přemístění kmenů stromů listnatých do 1 km D kmene přes 300 do 500 mm</t>
  </si>
  <si>
    <t>-931035384</t>
  </si>
  <si>
    <t>162201414</t>
  </si>
  <si>
    <t>Vodorovné přemístění kmenů stromů listnatých do 1 km D kmene přes 700 do 900 mm</t>
  </si>
  <si>
    <t>-594288332</t>
  </si>
  <si>
    <t>162201416</t>
  </si>
  <si>
    <t>Vodorovné přemístění kmenů stromů jehličnatých do 1 km D kmene přes 300 do 500 mm</t>
  </si>
  <si>
    <t>1298993816</t>
  </si>
  <si>
    <t>162201422</t>
  </si>
  <si>
    <t>Vodorovné přemístění pařezů do 1 km D přes 300 do 500 mm</t>
  </si>
  <si>
    <t>-1999853839</t>
  </si>
  <si>
    <t>162201423</t>
  </si>
  <si>
    <t>Vodorovné přemístění pařezů do 1 km D přes 500 do 700 mm</t>
  </si>
  <si>
    <t>-1947770858</t>
  </si>
  <si>
    <t>162301952</t>
  </si>
  <si>
    <t>Příplatek k vodorovnému přemístění kmenů stromů listnatých D kmene přes 300 do 500 mm ZKD 1 km</t>
  </si>
  <si>
    <t>-1917988544</t>
  </si>
  <si>
    <t>162301954</t>
  </si>
  <si>
    <t>Příplatek k vodorovnému přemístění kmenů stromů listnatých D kmene přes 700 do 900 mm ZKD 1 km</t>
  </si>
  <si>
    <t>475590058</t>
  </si>
  <si>
    <t>162301962</t>
  </si>
  <si>
    <t>Příplatek k vodorovnému přemístění kmenů stromů jehličnatých D kmene přes 300 do 500 mm ZKD 1 km</t>
  </si>
  <si>
    <t>998013259</t>
  </si>
  <si>
    <t>162301972</t>
  </si>
  <si>
    <t>Příplatek k vodorovnému přemístění pařezů D přes 300 do 500 mm ZKD 1 km</t>
  </si>
  <si>
    <t>-12651291</t>
  </si>
  <si>
    <t>162301974</t>
  </si>
  <si>
    <t>Příplatek k vodorovnému přemístění pařezů D přes 700 do 900 mm ZKD 1 km</t>
  </si>
  <si>
    <t>1792633123</t>
  </si>
  <si>
    <t>162251101</t>
  </si>
  <si>
    <t>Vodorovné přemístění do 20 m výkopku/sypaniny z horniny třídy těžitelnosti I skupiny 1 až 3</t>
  </si>
  <si>
    <t>692912031</t>
  </si>
  <si>
    <t>-1841157318</t>
  </si>
  <si>
    <t>167151101</t>
  </si>
  <si>
    <t>Nakládání výkopku z hornin třídy těžitelnosti I skupiny 1 až 3 do 100 m3</t>
  </si>
  <si>
    <t>448352369</t>
  </si>
  <si>
    <t>-1334406208</t>
  </si>
  <si>
    <t>181111121</t>
  </si>
  <si>
    <t>Plošná úprava terénu do 500 m2 zemina skupiny 1 až 4 nerovnosti přes 100 do 150 mm v rovinně a svahu do 1:5</t>
  </si>
  <si>
    <t>1819584292</t>
  </si>
  <si>
    <t>181351003</t>
  </si>
  <si>
    <t>Rozprostření ornice tl vrstvy do 200 mm pl do 100 m2 v rovině nebo ve svahu do 1:5 strojně</t>
  </si>
  <si>
    <t>836518933</t>
  </si>
  <si>
    <t>10364101</t>
  </si>
  <si>
    <t>zemina pro terénní úpravy - ornice</t>
  </si>
  <si>
    <t>-1107010563</t>
  </si>
  <si>
    <t>181411131</t>
  </si>
  <si>
    <t>Založení parkového trávníku výsevem pl do 1000 m2 v rovině a ve svahu do 1:5</t>
  </si>
  <si>
    <t>1683398125</t>
  </si>
  <si>
    <t>00572410</t>
  </si>
  <si>
    <t>osivo směs travní parková</t>
  </si>
  <si>
    <t>407028879</t>
  </si>
  <si>
    <t>183101221</t>
  </si>
  <si>
    <t>Jamky pro výsadbu s výměnou 50 % půdy zeminy skupiny 1 až 4 obj přes 0,4 do 1 m3 v rovině a svahu do 1:5</t>
  </si>
  <si>
    <t>1726459405</t>
  </si>
  <si>
    <t>10321100</t>
  </si>
  <si>
    <t>zahradní substrát pro výsadbu VL</t>
  </si>
  <si>
    <t>-1645386888</t>
  </si>
  <si>
    <t>60515121</t>
  </si>
  <si>
    <t>řezivo jehličnaté boční prkno 40-60mm</t>
  </si>
  <si>
    <t>-1810096700</t>
  </si>
  <si>
    <t>RMAT0001</t>
  </si>
  <si>
    <t>dřevina - strom, vel. 14-16</t>
  </si>
  <si>
    <t>-113337192</t>
  </si>
  <si>
    <t>RMAT0003</t>
  </si>
  <si>
    <t xml:space="preserve">zavlažovací  límec - kruhová manžeta</t>
  </si>
  <si>
    <t>-609203434</t>
  </si>
  <si>
    <t>RMAT0005</t>
  </si>
  <si>
    <t>bílý ochranný nátěr kmene</t>
  </si>
  <si>
    <t>-17378842</t>
  </si>
  <si>
    <t>183403132</t>
  </si>
  <si>
    <t>Obdělání půdy rytím v zemině skupiny 3 v rovině a svahu do 1:5</t>
  </si>
  <si>
    <t>-6479668</t>
  </si>
  <si>
    <t>183403153</t>
  </si>
  <si>
    <t>Obdělání půdy hrabáním v rovině a svahu do 1:5</t>
  </si>
  <si>
    <t>-640341799</t>
  </si>
  <si>
    <t>183403161</t>
  </si>
  <si>
    <t>Obdělání půdy válením v rovině a svahu do 1:5</t>
  </si>
  <si>
    <t>1599953141</t>
  </si>
  <si>
    <t>184102115</t>
  </si>
  <si>
    <t>Výsadba dřeviny s balem D do 0,6 m do jamky se zalitím v rovině a svahu do 1:5</t>
  </si>
  <si>
    <t>1954203355</t>
  </si>
  <si>
    <t>184215133</t>
  </si>
  <si>
    <t>Ukotvení kmene dřevin v rovině nebo na svahu do 1:5 třemi kůly D do 0,1 m dl přes 2 do 3 m</t>
  </si>
  <si>
    <t>48562338</t>
  </si>
  <si>
    <t>60591257</t>
  </si>
  <si>
    <t>kůl vyvazovací dřevěný impregnovaný D 8cm dl 3m</t>
  </si>
  <si>
    <t>-4250563</t>
  </si>
  <si>
    <t>184801121</t>
  </si>
  <si>
    <t>Ošetřování vysazených dřevin soliterních v rovině a svahu do 1:5</t>
  </si>
  <si>
    <t>136147364</t>
  </si>
  <si>
    <t>184813242</t>
  </si>
  <si>
    <t>Zřízení ochrany paty kmene dřeviny tuhou gumovou vyztuženou chráničkou</t>
  </si>
  <si>
    <t>620709210</t>
  </si>
  <si>
    <t>27245012</t>
  </si>
  <si>
    <t>chránička pryžová s vysokou ochrannou kmene proti mechanickému poškození sekačkou</t>
  </si>
  <si>
    <t>587982641</t>
  </si>
  <si>
    <t>184813511</t>
  </si>
  <si>
    <t>Chemické odplevelení před založením kultury postřikem na široko v rovině a svahu do 1:5 ručně</t>
  </si>
  <si>
    <t>-2124568051</t>
  </si>
  <si>
    <t>25234001</t>
  </si>
  <si>
    <t>herbicid totální systémový neselektivní</t>
  </si>
  <si>
    <t>litr</t>
  </si>
  <si>
    <t>-1966844101</t>
  </si>
  <si>
    <t>184818235</t>
  </si>
  <si>
    <t>Ochrana kmene průměru přes 900 do 1100 mm bedněním výšky do 2 m</t>
  </si>
  <si>
    <t>-97479416</t>
  </si>
  <si>
    <t>184911311</t>
  </si>
  <si>
    <t>Položení mulčovací textilie v rovině a svahu do 1:5</t>
  </si>
  <si>
    <t>-1244164580</t>
  </si>
  <si>
    <t>185804311</t>
  </si>
  <si>
    <t>Zalití rostlin vodou plocha do 20 m2</t>
  </si>
  <si>
    <t>-864396654</t>
  </si>
  <si>
    <t>185851121</t>
  </si>
  <si>
    <t>Dovoz vody pro zálivku rostlin za vzdálenost do 1000 m</t>
  </si>
  <si>
    <t>1006904564</t>
  </si>
  <si>
    <t>08211321</t>
  </si>
  <si>
    <t>voda pitná pro ostatní odběratele</t>
  </si>
  <si>
    <t>-1602377764</t>
  </si>
  <si>
    <t>998231311</t>
  </si>
  <si>
    <t>Přesun hmot pro sadovnické a krajinářské úpravy vodorovně do 5000 m</t>
  </si>
  <si>
    <t>73876267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</si>
  <si>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</si>
  <si>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</si>
  <si>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</si>
  <si>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</si>
  <si>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</si>
  <si>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</si>
  <si>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</si>
  <si>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</si>
  <si>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</si>
  <si>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</si>
  <si>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</si>
  <si>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</si>
  <si>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…</t>
  </si>
  <si>
    <t>1024</t>
  </si>
  <si>
    <t>137439172</t>
  </si>
  <si>
    <t>012203000</t>
  </si>
  <si>
    <t>Geodetické práce při provádění stavby</t>
  </si>
  <si>
    <t>-1054818569</t>
  </si>
  <si>
    <t>012303000</t>
  </si>
  <si>
    <t>Geodetické práce po výstavbě</t>
  </si>
  <si>
    <t>164508911</t>
  </si>
  <si>
    <t>013254000</t>
  </si>
  <si>
    <t>Dokumentace skutečného provedení stavby</t>
  </si>
  <si>
    <t>320315971</t>
  </si>
  <si>
    <t>013274000</t>
  </si>
  <si>
    <t>Pasportizace objektu před započetím prací</t>
  </si>
  <si>
    <t>-453348157</t>
  </si>
  <si>
    <t>VRN3</t>
  </si>
  <si>
    <t>Zařízení staveniště</t>
  </si>
  <si>
    <t>030001000</t>
  </si>
  <si>
    <t>845458532</t>
  </si>
  <si>
    <t>034503000</t>
  </si>
  <si>
    <t>Informační tabule na staveništi</t>
  </si>
  <si>
    <t>-2024222738</t>
  </si>
  <si>
    <t>VRN4</t>
  </si>
  <si>
    <t>Inženýrská činnost</t>
  </si>
  <si>
    <t>043002000</t>
  </si>
  <si>
    <t>Zkoušky a ostatní měření</t>
  </si>
  <si>
    <t>-171623044</t>
  </si>
  <si>
    <t>044002000</t>
  </si>
  <si>
    <t>Revize</t>
  </si>
  <si>
    <t>959515406</t>
  </si>
  <si>
    <t>VRN5</t>
  </si>
  <si>
    <t>Finanční náklady</t>
  </si>
  <si>
    <t>050001000</t>
  </si>
  <si>
    <t>-359418093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</si>
</sst>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113</xdr:row>
      <xdr:rowOff>0</xdr:rowOff>
    </xdr:from>
    <xdr:to>
      <xdr:col>9</xdr:col>
      <xdr:colOff>1215390</xdr:colOff>
      <xdr:row>117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80</xdr:row>
      <xdr:rowOff>0</xdr:rowOff>
    </xdr:from>
    <xdr:to>
      <xdr:col>9</xdr:col>
      <xdr:colOff>1215390</xdr:colOff>
      <xdr:row>84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104</xdr:row>
      <xdr:rowOff>0</xdr:rowOff>
    </xdr:from>
    <xdr:to>
      <xdr:col>9</xdr:col>
      <xdr:colOff>1215390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14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Tachov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Parkoviště Hornická - Školní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Tachov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14. 10. 2025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Tachov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Ing. Václav Lacyk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25.6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D PROJEKT PLZEŇ Nedvěd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101 - Parkoviště a cho...'!J30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'SO 101 - Parkoviště a cho...'!P127</f>
        <v>0</v>
      </c>
      <c r="AV95" s="125">
        <f>'SO 101 - Parkoviště a cho...'!J33</f>
        <v>0</v>
      </c>
      <c r="AW95" s="125">
        <f>'SO 101 - Parkoviště a cho...'!J34</f>
        <v>0</v>
      </c>
      <c r="AX95" s="125">
        <f>'SO 101 - Parkoviště a cho...'!J35</f>
        <v>0</v>
      </c>
      <c r="AY95" s="125">
        <f>'SO 101 - Parkoviště a cho...'!J36</f>
        <v>0</v>
      </c>
      <c r="AZ95" s="125">
        <f>'SO 101 - Parkoviště a cho...'!F33</f>
        <v>0</v>
      </c>
      <c r="BA95" s="125">
        <f>'SO 101 - Parkoviště a cho...'!F34</f>
        <v>0</v>
      </c>
      <c r="BB95" s="125">
        <f>'SO 101 - Parkoviště a cho...'!F35</f>
        <v>0</v>
      </c>
      <c r="BC95" s="125">
        <f>'SO 101 - Parkoviště a cho...'!F36</f>
        <v>0</v>
      </c>
      <c r="BD95" s="127">
        <f>'SO 101 - Parkoviště a cho...'!F37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7" customFormat="1" ht="16.5" customHeight="1">
      <c r="A96" s="116" t="s">
        <v>79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401 - Veřejné osvětlení'!J30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4">
        <v>0</v>
      </c>
      <c r="AT96" s="125">
        <f>ROUND(SUM(AV96:AW96),2)</f>
        <v>0</v>
      </c>
      <c r="AU96" s="126">
        <f>'SO 401 - Veřejné osvětlení'!P120</f>
        <v>0</v>
      </c>
      <c r="AV96" s="125">
        <f>'SO 401 - Veřejné osvětlení'!J33</f>
        <v>0</v>
      </c>
      <c r="AW96" s="125">
        <f>'SO 401 - Veřejné osvětlení'!J34</f>
        <v>0</v>
      </c>
      <c r="AX96" s="125">
        <f>'SO 401 - Veřejné osvětlení'!J35</f>
        <v>0</v>
      </c>
      <c r="AY96" s="125">
        <f>'SO 401 - Veřejné osvětlení'!J36</f>
        <v>0</v>
      </c>
      <c r="AZ96" s="125">
        <f>'SO 401 - Veřejné osvětlení'!F33</f>
        <v>0</v>
      </c>
      <c r="BA96" s="125">
        <f>'SO 401 - Veřejné osvětlení'!F34</f>
        <v>0</v>
      </c>
      <c r="BB96" s="125">
        <f>'SO 401 - Veřejné osvětlení'!F35</f>
        <v>0</v>
      </c>
      <c r="BC96" s="125">
        <f>'SO 401 - Veřejné osvětlení'!F36</f>
        <v>0</v>
      </c>
      <c r="BD96" s="127">
        <f>'SO 401 - Veřejné osvětlení'!F37</f>
        <v>0</v>
      </c>
      <c r="BE96" s="7"/>
      <c r="BT96" s="128" t="s">
        <v>83</v>
      </c>
      <c r="BV96" s="128" t="s">
        <v>77</v>
      </c>
      <c r="BW96" s="128" t="s">
        <v>88</v>
      </c>
      <c r="BX96" s="128" t="s">
        <v>5</v>
      </c>
      <c r="CL96" s="128" t="s">
        <v>1</v>
      </c>
      <c r="CM96" s="128" t="s">
        <v>85</v>
      </c>
    </row>
    <row r="97" s="7" customFormat="1" ht="16.5" customHeight="1">
      <c r="A97" s="116" t="s">
        <v>79</v>
      </c>
      <c r="B97" s="117"/>
      <c r="C97" s="118"/>
      <c r="D97" s="119" t="s">
        <v>89</v>
      </c>
      <c r="E97" s="119"/>
      <c r="F97" s="119"/>
      <c r="G97" s="119"/>
      <c r="H97" s="119"/>
      <c r="I97" s="120"/>
      <c r="J97" s="119" t="s">
        <v>90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801 - Vegetační úpravy'!J30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82</v>
      </c>
      <c r="AR97" s="123"/>
      <c r="AS97" s="124">
        <v>0</v>
      </c>
      <c r="AT97" s="125">
        <f>ROUND(SUM(AV97:AW97),2)</f>
        <v>0</v>
      </c>
      <c r="AU97" s="126">
        <f>'SO 801 - Vegetační úpravy'!P118</f>
        <v>0</v>
      </c>
      <c r="AV97" s="125">
        <f>'SO 801 - Vegetační úpravy'!J33</f>
        <v>0</v>
      </c>
      <c r="AW97" s="125">
        <f>'SO 801 - Vegetační úpravy'!J34</f>
        <v>0</v>
      </c>
      <c r="AX97" s="125">
        <f>'SO 801 - Vegetační úpravy'!J35</f>
        <v>0</v>
      </c>
      <c r="AY97" s="125">
        <f>'SO 801 - Vegetační úpravy'!J36</f>
        <v>0</v>
      </c>
      <c r="AZ97" s="125">
        <f>'SO 801 - Vegetační úpravy'!F33</f>
        <v>0</v>
      </c>
      <c r="BA97" s="125">
        <f>'SO 801 - Vegetační úpravy'!F34</f>
        <v>0</v>
      </c>
      <c r="BB97" s="125">
        <f>'SO 801 - Vegetační úpravy'!F35</f>
        <v>0</v>
      </c>
      <c r="BC97" s="125">
        <f>'SO 801 - Vegetační úpravy'!F36</f>
        <v>0</v>
      </c>
      <c r="BD97" s="127">
        <f>'SO 801 - Vegetační úpravy'!F37</f>
        <v>0</v>
      </c>
      <c r="BE97" s="7"/>
      <c r="BT97" s="128" t="s">
        <v>83</v>
      </c>
      <c r="BV97" s="128" t="s">
        <v>77</v>
      </c>
      <c r="BW97" s="128" t="s">
        <v>91</v>
      </c>
      <c r="BX97" s="128" t="s">
        <v>5</v>
      </c>
      <c r="CL97" s="128" t="s">
        <v>92</v>
      </c>
      <c r="CM97" s="128" t="s">
        <v>85</v>
      </c>
    </row>
    <row r="98" s="7" customFormat="1" ht="16.5" customHeight="1">
      <c r="A98" s="116" t="s">
        <v>79</v>
      </c>
      <c r="B98" s="117"/>
      <c r="C98" s="118"/>
      <c r="D98" s="119" t="s">
        <v>93</v>
      </c>
      <c r="E98" s="119"/>
      <c r="F98" s="119"/>
      <c r="G98" s="119"/>
      <c r="H98" s="119"/>
      <c r="I98" s="120"/>
      <c r="J98" s="119" t="s">
        <v>94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'VON - Vedlejší a ostatní 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93</v>
      </c>
      <c r="AR98" s="123"/>
      <c r="AS98" s="129">
        <v>0</v>
      </c>
      <c r="AT98" s="130">
        <f>ROUND(SUM(AV98:AW98),2)</f>
        <v>0</v>
      </c>
      <c r="AU98" s="131">
        <f>'VON - Vedlejší a ostatní ...'!P121</f>
        <v>0</v>
      </c>
      <c r="AV98" s="130">
        <f>'VON - Vedlejší a ostatní ...'!J33</f>
        <v>0</v>
      </c>
      <c r="AW98" s="130">
        <f>'VON - Vedlejší a ostatní ...'!J34</f>
        <v>0</v>
      </c>
      <c r="AX98" s="130">
        <f>'VON - Vedlejší a ostatní ...'!J35</f>
        <v>0</v>
      </c>
      <c r="AY98" s="130">
        <f>'VON - Vedlejší a ostatní ...'!J36</f>
        <v>0</v>
      </c>
      <c r="AZ98" s="130">
        <f>'VON - Vedlejší a ostatní ...'!F33</f>
        <v>0</v>
      </c>
      <c r="BA98" s="130">
        <f>'VON - Vedlejší a ostatní ...'!F34</f>
        <v>0</v>
      </c>
      <c r="BB98" s="130">
        <f>'VON - Vedlejší a ostatní ...'!F35</f>
        <v>0</v>
      </c>
      <c r="BC98" s="130">
        <f>'VON - Vedlejší a ostatní ...'!F36</f>
        <v>0</v>
      </c>
      <c r="BD98" s="132">
        <f>'VON - Vedlejší a ostatní ...'!F37</f>
        <v>0</v>
      </c>
      <c r="BE98" s="7"/>
      <c r="BT98" s="128" t="s">
        <v>83</v>
      </c>
      <c r="BV98" s="128" t="s">
        <v>77</v>
      </c>
      <c r="BW98" s="128" t="s">
        <v>95</v>
      </c>
      <c r="BX98" s="128" t="s">
        <v>5</v>
      </c>
      <c r="CL98" s="128" t="s">
        <v>1</v>
      </c>
      <c r="CM98" s="128" t="s">
        <v>85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K5TBf434n0XxKCrpLPCY6i8O9N2hVn2aHgnC/EZG2r0T+zZc/VhVzHZb4ka1ZBLaje31X2fiHnuFsZzlkXu8pg==" hashValue="kA6LImJhDpkds5wboFCBPokgLz9DmTALPZ77iv7ycrwj+QMN/y2ppOPFPhiaLWq7UwkjRpcuyExOwYaEimkqX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Parkoviště a cho...'!C2" display="/"/>
    <hyperlink ref="A96" location="'SO 401 - Veřejné osvětlení'!C2" display="/"/>
    <hyperlink ref="A97" location="'SO 801 - Vegetační úpravy'!C2" display="/"/>
    <hyperlink ref="A9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Parkoviště Hornická - Školní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14</v>
      </c>
      <c r="G12" s="35"/>
      <c r="H12" s="35"/>
      <c r="I12" s="137" t="s">
        <v>21</v>
      </c>
      <c r="J12" s="141" t="str">
        <f>'Rekapitulace stavby'!AN8</f>
        <v>14. 10. 2025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ROUND((SUM(BE127:BE253)),  2)</f>
        <v>0</v>
      </c>
      <c r="G33" s="35"/>
      <c r="H33" s="35"/>
      <c r="I33" s="152">
        <v>0.20999999999999999</v>
      </c>
      <c r="J33" s="151">
        <f>ROUND(((SUM(BE127:BE253))*I33),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ROUND((SUM(BF127:BF253)),  2)</f>
        <v>0</v>
      </c>
      <c r="G34" s="35"/>
      <c r="H34" s="35"/>
      <c r="I34" s="152">
        <v>0.12</v>
      </c>
      <c r="J34" s="151">
        <f>ROUND(((SUM(BF127:BF253))*I34),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ROUND((SUM(BG127:BG253)),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ROUND((SUM(BH127:BH253)),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ROUND((SUM(BI127:BI253)),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Parkoviště Hornická - Školní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101 - Parkoviště a chodníky pro pěší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Tachov</v>
      </c>
      <c r="G89" s="37"/>
      <c r="H89" s="37"/>
      <c r="I89" s="29" t="s">
        <v>21</v>
      </c>
      <c r="J89" s="76" t="str">
        <f>IF(J12="","",J12)</f>
        <v>14. 10. 2025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Město Tachov</v>
      </c>
      <c r="G91" s="37"/>
      <c r="H91" s="37"/>
      <c r="I91" s="29" t="s">
        <v>29</v>
      </c>
      <c r="J91" s="33" t="str">
        <f>E21</f>
        <v>Ing. Václav Lacyk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D PROJEKT PLZEŇ Nedvěd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104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105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106</v>
      </c>
      <c r="E99" s="185"/>
      <c r="F99" s="185"/>
      <c r="G99" s="185"/>
      <c r="H99" s="185"/>
      <c r="I99" s="185"/>
      <c r="J99" s="186">
        <f>J148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107</v>
      </c>
      <c r="E100" s="185"/>
      <c r="F100" s="185"/>
      <c r="G100" s="185"/>
      <c r="H100" s="185"/>
      <c r="I100" s="185"/>
      <c r="J100" s="186">
        <f>J158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108</v>
      </c>
      <c r="E101" s="185"/>
      <c r="F101" s="185"/>
      <c r="G101" s="185"/>
      <c r="H101" s="185"/>
      <c r="I101" s="185"/>
      <c r="J101" s="186">
        <f>J160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109</v>
      </c>
      <c r="E102" s="185"/>
      <c r="F102" s="185"/>
      <c r="G102" s="185"/>
      <c r="H102" s="185"/>
      <c r="I102" s="185"/>
      <c r="J102" s="186">
        <f>J162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110</v>
      </c>
      <c r="E103" s="185"/>
      <c r="F103" s="185"/>
      <c r="G103" s="185"/>
      <c r="H103" s="185"/>
      <c r="I103" s="185"/>
      <c r="J103" s="186">
        <f>J165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111</v>
      </c>
      <c r="E104" s="185"/>
      <c r="F104" s="185"/>
      <c r="G104" s="185"/>
      <c r="H104" s="185"/>
      <c r="I104" s="185"/>
      <c r="J104" s="186">
        <f>J203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112</v>
      </c>
      <c r="E105" s="185"/>
      <c r="F105" s="185"/>
      <c r="G105" s="185"/>
      <c r="H105" s="185"/>
      <c r="I105" s="185"/>
      <c r="J105" s="186">
        <f>J210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113</v>
      </c>
      <c r="E106" s="185"/>
      <c r="F106" s="185"/>
      <c r="G106" s="185"/>
      <c r="H106" s="185"/>
      <c r="I106" s="185"/>
      <c r="J106" s="186">
        <f>J238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114</v>
      </c>
      <c r="E107" s="185"/>
      <c r="F107" s="185"/>
      <c r="G107" s="185"/>
      <c r="H107" s="185"/>
      <c r="I107" s="185"/>
      <c r="J107" s="186">
        <f>J252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115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1" t="str">
        <f>E7</f>
        <v>Parkoviště Hornická - Školní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97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SO 101 - Parkoviště a chodníky pro pěší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>Tachov</v>
      </c>
      <c r="G121" s="37"/>
      <c r="H121" s="37"/>
      <c r="I121" s="29" t="s">
        <v>21</v>
      </c>
      <c r="J121" s="76" t="str">
        <f>IF(J12="","",J12)</f>
        <v>14. 10. 2025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23</v>
      </c>
      <c r="D123" s="37"/>
      <c r="E123" s="37"/>
      <c r="F123" s="24" t="str">
        <f>E15</f>
        <v>Město Tachov</v>
      </c>
      <c r="G123" s="37"/>
      <c r="H123" s="37"/>
      <c r="I123" s="29" t="s">
        <v>29</v>
      </c>
      <c r="J123" s="33" t="str">
        <f>E21</f>
        <v>Ing. Václav Lacyk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5.6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29" t="s">
        <v>32</v>
      </c>
      <c r="J124" s="33" t="str">
        <f>E24</f>
        <v>D PROJEKT PLZEŇ Nedvěd s.r.o.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8"/>
      <c r="B126" s="189"/>
      <c r="C126" s="190" t="s">
        <v>116</v>
      </c>
      <c r="D126" s="191" t="s">
        <v>60</v>
      </c>
      <c r="E126" s="191" t="s">
        <v>56</v>
      </c>
      <c r="F126" s="191" t="s">
        <v>57</v>
      </c>
      <c r="G126" s="191" t="s">
        <v>117</v>
      </c>
      <c r="H126" s="191" t="s">
        <v>118</v>
      </c>
      <c r="I126" s="191" t="s">
        <v>119</v>
      </c>
      <c r="J126" s="192" t="s">
        <v>101</v>
      </c>
      <c r="K126" s="193" t="s">
        <v>120</v>
      </c>
      <c r="L126" s="194"/>
      <c r="M126" s="97" t="s">
        <v>1</v>
      </c>
      <c r="N126" s="98" t="s">
        <v>39</v>
      </c>
      <c r="O126" s="98" t="s">
        <v>121</v>
      </c>
      <c r="P126" s="98" t="s">
        <v>122</v>
      </c>
      <c r="Q126" s="98" t="s">
        <v>123</v>
      </c>
      <c r="R126" s="98" t="s">
        <v>124</v>
      </c>
      <c r="S126" s="98" t="s">
        <v>125</v>
      </c>
      <c r="T126" s="99" t="s">
        <v>126</v>
      </c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</row>
    <row r="127" s="2" customFormat="1" ht="22.8" customHeight="1">
      <c r="A127" s="35"/>
      <c r="B127" s="36"/>
      <c r="C127" s="104" t="s">
        <v>127</v>
      </c>
      <c r="D127" s="37"/>
      <c r="E127" s="37"/>
      <c r="F127" s="37"/>
      <c r="G127" s="37"/>
      <c r="H127" s="37"/>
      <c r="I127" s="37"/>
      <c r="J127" s="195">
        <f>BK127</f>
        <v>0</v>
      </c>
      <c r="K127" s="37"/>
      <c r="L127" s="41"/>
      <c r="M127" s="100"/>
      <c r="N127" s="196"/>
      <c r="O127" s="101"/>
      <c r="P127" s="197">
        <f>P128</f>
        <v>0</v>
      </c>
      <c r="Q127" s="101"/>
      <c r="R127" s="197">
        <f>R128</f>
        <v>174.44435160000001</v>
      </c>
      <c r="S127" s="101"/>
      <c r="T127" s="198">
        <f>T128</f>
        <v>70.044700000000006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74</v>
      </c>
      <c r="AU127" s="14" t="s">
        <v>103</v>
      </c>
      <c r="BK127" s="199">
        <f>BK128</f>
        <v>0</v>
      </c>
    </row>
    <row r="128" s="12" customFormat="1" ht="25.92" customHeight="1">
      <c r="A128" s="12"/>
      <c r="B128" s="200"/>
      <c r="C128" s="201"/>
      <c r="D128" s="202" t="s">
        <v>74</v>
      </c>
      <c r="E128" s="203" t="s">
        <v>128</v>
      </c>
      <c r="F128" s="203" t="s">
        <v>129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P129+P148+P158+P160+P162+P165+P203+P210+P238+P252</f>
        <v>0</v>
      </c>
      <c r="Q128" s="208"/>
      <c r="R128" s="209">
        <f>R129+R148+R158+R160+R162+R165+R203+R210+R238+R252</f>
        <v>174.44435160000001</v>
      </c>
      <c r="S128" s="208"/>
      <c r="T128" s="210">
        <f>T129+T148+T158+T160+T162+T165+T203+T210+T238+T252</f>
        <v>70.044700000000006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83</v>
      </c>
      <c r="AT128" s="212" t="s">
        <v>74</v>
      </c>
      <c r="AU128" s="212" t="s">
        <v>75</v>
      </c>
      <c r="AY128" s="211" t="s">
        <v>130</v>
      </c>
      <c r="BK128" s="213">
        <f>BK129+BK148+BK158+BK160+BK162+BK165+BK203+BK210+BK238+BK252</f>
        <v>0</v>
      </c>
    </row>
    <row r="129" s="12" customFormat="1" ht="22.8" customHeight="1">
      <c r="A129" s="12"/>
      <c r="B129" s="200"/>
      <c r="C129" s="201"/>
      <c r="D129" s="202" t="s">
        <v>74</v>
      </c>
      <c r="E129" s="214" t="s">
        <v>83</v>
      </c>
      <c r="F129" s="214" t="s">
        <v>131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SUM(P130:P147)</f>
        <v>0</v>
      </c>
      <c r="Q129" s="208"/>
      <c r="R129" s="209">
        <f>SUM(R130:R147)</f>
        <v>0</v>
      </c>
      <c r="S129" s="208"/>
      <c r="T129" s="210">
        <f>SUM(T130:T147)</f>
        <v>65.965699999999998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83</v>
      </c>
      <c r="AT129" s="212" t="s">
        <v>74</v>
      </c>
      <c r="AU129" s="212" t="s">
        <v>83</v>
      </c>
      <c r="AY129" s="211" t="s">
        <v>130</v>
      </c>
      <c r="BK129" s="213">
        <f>SUM(BK130:BK147)</f>
        <v>0</v>
      </c>
    </row>
    <row r="130" s="2" customFormat="1" ht="24.15" customHeight="1">
      <c r="A130" s="35"/>
      <c r="B130" s="36"/>
      <c r="C130" s="216" t="s">
        <v>83</v>
      </c>
      <c r="D130" s="216" t="s">
        <v>132</v>
      </c>
      <c r="E130" s="217" t="s">
        <v>133</v>
      </c>
      <c r="F130" s="218" t="s">
        <v>134</v>
      </c>
      <c r="G130" s="219" t="s">
        <v>135</v>
      </c>
      <c r="H130" s="220">
        <v>56.899999999999999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40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0.28999999999999998</v>
      </c>
      <c r="T130" s="227">
        <f>S130*H130</f>
        <v>16.500999999999998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136</v>
      </c>
      <c r="AT130" s="228" t="s">
        <v>132</v>
      </c>
      <c r="AU130" s="228" t="s">
        <v>85</v>
      </c>
      <c r="AY130" s="14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83</v>
      </c>
      <c r="BK130" s="229">
        <f>ROUND(I130*H130,2)</f>
        <v>0</v>
      </c>
      <c r="BL130" s="14" t="s">
        <v>136</v>
      </c>
      <c r="BM130" s="228" t="s">
        <v>137</v>
      </c>
    </row>
    <row r="131" s="2" customFormat="1" ht="24.15" customHeight="1">
      <c r="A131" s="35"/>
      <c r="B131" s="36"/>
      <c r="C131" s="216" t="s">
        <v>85</v>
      </c>
      <c r="D131" s="216" t="s">
        <v>132</v>
      </c>
      <c r="E131" s="217" t="s">
        <v>138</v>
      </c>
      <c r="F131" s="218" t="s">
        <v>139</v>
      </c>
      <c r="G131" s="219" t="s">
        <v>135</v>
      </c>
      <c r="H131" s="220">
        <v>30.199999999999999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40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0.44</v>
      </c>
      <c r="T131" s="227">
        <f>S131*H131</f>
        <v>13.288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136</v>
      </c>
      <c r="AT131" s="228" t="s">
        <v>132</v>
      </c>
      <c r="AU131" s="228" t="s">
        <v>85</v>
      </c>
      <c r="AY131" s="14" t="s">
        <v>130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83</v>
      </c>
      <c r="BK131" s="229">
        <f>ROUND(I131*H131,2)</f>
        <v>0</v>
      </c>
      <c r="BL131" s="14" t="s">
        <v>136</v>
      </c>
      <c r="BM131" s="228" t="s">
        <v>140</v>
      </c>
    </row>
    <row r="132" s="2" customFormat="1" ht="16.5" customHeight="1">
      <c r="A132" s="35"/>
      <c r="B132" s="36"/>
      <c r="C132" s="216" t="s">
        <v>141</v>
      </c>
      <c r="D132" s="216" t="s">
        <v>132</v>
      </c>
      <c r="E132" s="217" t="s">
        <v>142</v>
      </c>
      <c r="F132" s="218" t="s">
        <v>143</v>
      </c>
      <c r="G132" s="219" t="s">
        <v>135</v>
      </c>
      <c r="H132" s="220">
        <v>56.899999999999999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40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0.098000000000000004</v>
      </c>
      <c r="T132" s="227">
        <f>S132*H132</f>
        <v>5.5762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136</v>
      </c>
      <c r="AT132" s="228" t="s">
        <v>132</v>
      </c>
      <c r="AU132" s="228" t="s">
        <v>85</v>
      </c>
      <c r="AY132" s="14" t="s">
        <v>130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83</v>
      </c>
      <c r="BK132" s="229">
        <f>ROUND(I132*H132,2)</f>
        <v>0</v>
      </c>
      <c r="BL132" s="14" t="s">
        <v>136</v>
      </c>
      <c r="BM132" s="228" t="s">
        <v>144</v>
      </c>
    </row>
    <row r="133" s="2" customFormat="1" ht="24.15" customHeight="1">
      <c r="A133" s="35"/>
      <c r="B133" s="36"/>
      <c r="C133" s="216" t="s">
        <v>136</v>
      </c>
      <c r="D133" s="216" t="s">
        <v>132</v>
      </c>
      <c r="E133" s="217" t="s">
        <v>145</v>
      </c>
      <c r="F133" s="218" t="s">
        <v>146</v>
      </c>
      <c r="G133" s="219" t="s">
        <v>135</v>
      </c>
      <c r="H133" s="220">
        <v>30.199999999999999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40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0.22</v>
      </c>
      <c r="T133" s="227">
        <f>S133*H133</f>
        <v>6.6440000000000001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136</v>
      </c>
      <c r="AT133" s="228" t="s">
        <v>132</v>
      </c>
      <c r="AU133" s="228" t="s">
        <v>85</v>
      </c>
      <c r="AY133" s="14" t="s">
        <v>130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83</v>
      </c>
      <c r="BK133" s="229">
        <f>ROUND(I133*H133,2)</f>
        <v>0</v>
      </c>
      <c r="BL133" s="14" t="s">
        <v>136</v>
      </c>
      <c r="BM133" s="228" t="s">
        <v>147</v>
      </c>
    </row>
    <row r="134" s="2" customFormat="1" ht="16.5" customHeight="1">
      <c r="A134" s="35"/>
      <c r="B134" s="36"/>
      <c r="C134" s="216" t="s">
        <v>148</v>
      </c>
      <c r="D134" s="216" t="s">
        <v>132</v>
      </c>
      <c r="E134" s="217" t="s">
        <v>149</v>
      </c>
      <c r="F134" s="218" t="s">
        <v>150</v>
      </c>
      <c r="G134" s="219" t="s">
        <v>151</v>
      </c>
      <c r="H134" s="220">
        <v>78.299999999999997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40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0.28999999999999998</v>
      </c>
      <c r="T134" s="227">
        <f>S134*H134</f>
        <v>22.706999999999997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136</v>
      </c>
      <c r="AT134" s="228" t="s">
        <v>132</v>
      </c>
      <c r="AU134" s="228" t="s">
        <v>85</v>
      </c>
      <c r="AY134" s="14" t="s">
        <v>130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83</v>
      </c>
      <c r="BK134" s="229">
        <f>ROUND(I134*H134,2)</f>
        <v>0</v>
      </c>
      <c r="BL134" s="14" t="s">
        <v>136</v>
      </c>
      <c r="BM134" s="228" t="s">
        <v>152</v>
      </c>
    </row>
    <row r="135" s="2" customFormat="1" ht="16.5" customHeight="1">
      <c r="A135" s="35"/>
      <c r="B135" s="36"/>
      <c r="C135" s="216" t="s">
        <v>153</v>
      </c>
      <c r="D135" s="216" t="s">
        <v>132</v>
      </c>
      <c r="E135" s="217" t="s">
        <v>154</v>
      </c>
      <c r="F135" s="218" t="s">
        <v>155</v>
      </c>
      <c r="G135" s="219" t="s">
        <v>151</v>
      </c>
      <c r="H135" s="220">
        <v>0.5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40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0.11500000000000001</v>
      </c>
      <c r="T135" s="227">
        <f>S135*H135</f>
        <v>0.057500000000000002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136</v>
      </c>
      <c r="AT135" s="228" t="s">
        <v>132</v>
      </c>
      <c r="AU135" s="228" t="s">
        <v>85</v>
      </c>
      <c r="AY135" s="14" t="s">
        <v>130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83</v>
      </c>
      <c r="BK135" s="229">
        <f>ROUND(I135*H135,2)</f>
        <v>0</v>
      </c>
      <c r="BL135" s="14" t="s">
        <v>136</v>
      </c>
      <c r="BM135" s="228" t="s">
        <v>156</v>
      </c>
    </row>
    <row r="136" s="2" customFormat="1" ht="16.5" customHeight="1">
      <c r="A136" s="35"/>
      <c r="B136" s="36"/>
      <c r="C136" s="216" t="s">
        <v>157</v>
      </c>
      <c r="D136" s="216" t="s">
        <v>132</v>
      </c>
      <c r="E136" s="217" t="s">
        <v>158</v>
      </c>
      <c r="F136" s="218" t="s">
        <v>159</v>
      </c>
      <c r="G136" s="219" t="s">
        <v>151</v>
      </c>
      <c r="H136" s="220">
        <v>29.800000000000001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40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0.040000000000000001</v>
      </c>
      <c r="T136" s="227">
        <f>S136*H136</f>
        <v>1.192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136</v>
      </c>
      <c r="AT136" s="228" t="s">
        <v>132</v>
      </c>
      <c r="AU136" s="228" t="s">
        <v>85</v>
      </c>
      <c r="AY136" s="14" t="s">
        <v>130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83</v>
      </c>
      <c r="BK136" s="229">
        <f>ROUND(I136*H136,2)</f>
        <v>0</v>
      </c>
      <c r="BL136" s="14" t="s">
        <v>136</v>
      </c>
      <c r="BM136" s="228" t="s">
        <v>160</v>
      </c>
    </row>
    <row r="137" s="2" customFormat="1" ht="37.8" customHeight="1">
      <c r="A137" s="35"/>
      <c r="B137" s="36"/>
      <c r="C137" s="216" t="s">
        <v>161</v>
      </c>
      <c r="D137" s="216" t="s">
        <v>132</v>
      </c>
      <c r="E137" s="217" t="s">
        <v>162</v>
      </c>
      <c r="F137" s="218" t="s">
        <v>163</v>
      </c>
      <c r="G137" s="219" t="s">
        <v>164</v>
      </c>
      <c r="H137" s="220">
        <v>522.5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40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136</v>
      </c>
      <c r="AT137" s="228" t="s">
        <v>132</v>
      </c>
      <c r="AU137" s="228" t="s">
        <v>85</v>
      </c>
      <c r="AY137" s="14" t="s">
        <v>130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83</v>
      </c>
      <c r="BK137" s="229">
        <f>ROUND(I137*H137,2)</f>
        <v>0</v>
      </c>
      <c r="BL137" s="14" t="s">
        <v>136</v>
      </c>
      <c r="BM137" s="228" t="s">
        <v>165</v>
      </c>
    </row>
    <row r="138" s="2" customFormat="1" ht="33" customHeight="1">
      <c r="A138" s="35"/>
      <c r="B138" s="36"/>
      <c r="C138" s="216" t="s">
        <v>166</v>
      </c>
      <c r="D138" s="216" t="s">
        <v>132</v>
      </c>
      <c r="E138" s="217" t="s">
        <v>167</v>
      </c>
      <c r="F138" s="218" t="s">
        <v>168</v>
      </c>
      <c r="G138" s="219" t="s">
        <v>164</v>
      </c>
      <c r="H138" s="220">
        <v>535.89999999999998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40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136</v>
      </c>
      <c r="AT138" s="228" t="s">
        <v>132</v>
      </c>
      <c r="AU138" s="228" t="s">
        <v>85</v>
      </c>
      <c r="AY138" s="14" t="s">
        <v>130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83</v>
      </c>
      <c r="BK138" s="229">
        <f>ROUND(I138*H138,2)</f>
        <v>0</v>
      </c>
      <c r="BL138" s="14" t="s">
        <v>136</v>
      </c>
      <c r="BM138" s="228" t="s">
        <v>169</v>
      </c>
    </row>
    <row r="139" s="2" customFormat="1" ht="24.15" customHeight="1">
      <c r="A139" s="35"/>
      <c r="B139" s="36"/>
      <c r="C139" s="216" t="s">
        <v>170</v>
      </c>
      <c r="D139" s="216" t="s">
        <v>132</v>
      </c>
      <c r="E139" s="217" t="s">
        <v>171</v>
      </c>
      <c r="F139" s="218" t="s">
        <v>172</v>
      </c>
      <c r="G139" s="219" t="s">
        <v>164</v>
      </c>
      <c r="H139" s="220">
        <v>5.7000000000000002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40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136</v>
      </c>
      <c r="AT139" s="228" t="s">
        <v>132</v>
      </c>
      <c r="AU139" s="228" t="s">
        <v>85</v>
      </c>
      <c r="AY139" s="14" t="s">
        <v>130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83</v>
      </c>
      <c r="BK139" s="229">
        <f>ROUND(I139*H139,2)</f>
        <v>0</v>
      </c>
      <c r="BL139" s="14" t="s">
        <v>136</v>
      </c>
      <c r="BM139" s="228" t="s">
        <v>173</v>
      </c>
    </row>
    <row r="140" s="2" customFormat="1" ht="33" customHeight="1">
      <c r="A140" s="35"/>
      <c r="B140" s="36"/>
      <c r="C140" s="216" t="s">
        <v>174</v>
      </c>
      <c r="D140" s="216" t="s">
        <v>132</v>
      </c>
      <c r="E140" s="217" t="s">
        <v>175</v>
      </c>
      <c r="F140" s="218" t="s">
        <v>176</v>
      </c>
      <c r="G140" s="219" t="s">
        <v>164</v>
      </c>
      <c r="H140" s="220">
        <v>7.7000000000000002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40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136</v>
      </c>
      <c r="AT140" s="228" t="s">
        <v>132</v>
      </c>
      <c r="AU140" s="228" t="s">
        <v>85</v>
      </c>
      <c r="AY140" s="14" t="s">
        <v>130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83</v>
      </c>
      <c r="BK140" s="229">
        <f>ROUND(I140*H140,2)</f>
        <v>0</v>
      </c>
      <c r="BL140" s="14" t="s">
        <v>136</v>
      </c>
      <c r="BM140" s="228" t="s">
        <v>177</v>
      </c>
    </row>
    <row r="141" s="2" customFormat="1" ht="37.8" customHeight="1">
      <c r="A141" s="35"/>
      <c r="B141" s="36"/>
      <c r="C141" s="216" t="s">
        <v>8</v>
      </c>
      <c r="D141" s="216" t="s">
        <v>132</v>
      </c>
      <c r="E141" s="217" t="s">
        <v>178</v>
      </c>
      <c r="F141" s="218" t="s">
        <v>179</v>
      </c>
      <c r="G141" s="219" t="s">
        <v>164</v>
      </c>
      <c r="H141" s="220">
        <v>534.60000000000002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40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136</v>
      </c>
      <c r="AT141" s="228" t="s">
        <v>132</v>
      </c>
      <c r="AU141" s="228" t="s">
        <v>85</v>
      </c>
      <c r="AY141" s="14" t="s">
        <v>130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83</v>
      </c>
      <c r="BK141" s="229">
        <f>ROUND(I141*H141,2)</f>
        <v>0</v>
      </c>
      <c r="BL141" s="14" t="s">
        <v>136</v>
      </c>
      <c r="BM141" s="228" t="s">
        <v>180</v>
      </c>
    </row>
    <row r="142" s="2" customFormat="1" ht="37.8" customHeight="1">
      <c r="A142" s="35"/>
      <c r="B142" s="36"/>
      <c r="C142" s="216" t="s">
        <v>181</v>
      </c>
      <c r="D142" s="216" t="s">
        <v>132</v>
      </c>
      <c r="E142" s="217" t="s">
        <v>182</v>
      </c>
      <c r="F142" s="218" t="s">
        <v>183</v>
      </c>
      <c r="G142" s="219" t="s">
        <v>164</v>
      </c>
      <c r="H142" s="220">
        <v>9088.2000000000007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40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136</v>
      </c>
      <c r="AT142" s="228" t="s">
        <v>132</v>
      </c>
      <c r="AU142" s="228" t="s">
        <v>85</v>
      </c>
      <c r="AY142" s="14" t="s">
        <v>130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83</v>
      </c>
      <c r="BK142" s="229">
        <f>ROUND(I142*H142,2)</f>
        <v>0</v>
      </c>
      <c r="BL142" s="14" t="s">
        <v>136</v>
      </c>
      <c r="BM142" s="228" t="s">
        <v>184</v>
      </c>
    </row>
    <row r="143" s="2" customFormat="1" ht="24.15" customHeight="1">
      <c r="A143" s="35"/>
      <c r="B143" s="36"/>
      <c r="C143" s="216" t="s">
        <v>185</v>
      </c>
      <c r="D143" s="216" t="s">
        <v>132</v>
      </c>
      <c r="E143" s="217" t="s">
        <v>186</v>
      </c>
      <c r="F143" s="218" t="s">
        <v>187</v>
      </c>
      <c r="G143" s="219" t="s">
        <v>164</v>
      </c>
      <c r="H143" s="220">
        <v>1.3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40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136</v>
      </c>
      <c r="AT143" s="228" t="s">
        <v>132</v>
      </c>
      <c r="AU143" s="228" t="s">
        <v>85</v>
      </c>
      <c r="AY143" s="14" t="s">
        <v>130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83</v>
      </c>
      <c r="BK143" s="229">
        <f>ROUND(I143*H143,2)</f>
        <v>0</v>
      </c>
      <c r="BL143" s="14" t="s">
        <v>136</v>
      </c>
      <c r="BM143" s="228" t="s">
        <v>188</v>
      </c>
    </row>
    <row r="144" s="2" customFormat="1" ht="24.15" customHeight="1">
      <c r="A144" s="35"/>
      <c r="B144" s="36"/>
      <c r="C144" s="216" t="s">
        <v>189</v>
      </c>
      <c r="D144" s="216" t="s">
        <v>132</v>
      </c>
      <c r="E144" s="217" t="s">
        <v>190</v>
      </c>
      <c r="F144" s="218" t="s">
        <v>191</v>
      </c>
      <c r="G144" s="219" t="s">
        <v>192</v>
      </c>
      <c r="H144" s="220">
        <v>1015.74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40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136</v>
      </c>
      <c r="AT144" s="228" t="s">
        <v>132</v>
      </c>
      <c r="AU144" s="228" t="s">
        <v>85</v>
      </c>
      <c r="AY144" s="14" t="s">
        <v>130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83</v>
      </c>
      <c r="BK144" s="229">
        <f>ROUND(I144*H144,2)</f>
        <v>0</v>
      </c>
      <c r="BL144" s="14" t="s">
        <v>136</v>
      </c>
      <c r="BM144" s="228" t="s">
        <v>193</v>
      </c>
    </row>
    <row r="145" s="2" customFormat="1" ht="16.5" customHeight="1">
      <c r="A145" s="35"/>
      <c r="B145" s="36"/>
      <c r="C145" s="216" t="s">
        <v>194</v>
      </c>
      <c r="D145" s="216" t="s">
        <v>132</v>
      </c>
      <c r="E145" s="217" t="s">
        <v>195</v>
      </c>
      <c r="F145" s="218" t="s">
        <v>196</v>
      </c>
      <c r="G145" s="219" t="s">
        <v>164</v>
      </c>
      <c r="H145" s="220">
        <v>534.60000000000002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40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136</v>
      </c>
      <c r="AT145" s="228" t="s">
        <v>132</v>
      </c>
      <c r="AU145" s="228" t="s">
        <v>85</v>
      </c>
      <c r="AY145" s="14" t="s">
        <v>130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83</v>
      </c>
      <c r="BK145" s="229">
        <f>ROUND(I145*H145,2)</f>
        <v>0</v>
      </c>
      <c r="BL145" s="14" t="s">
        <v>136</v>
      </c>
      <c r="BM145" s="228" t="s">
        <v>197</v>
      </c>
    </row>
    <row r="146" s="2" customFormat="1" ht="24.15" customHeight="1">
      <c r="A146" s="35"/>
      <c r="B146" s="36"/>
      <c r="C146" s="216" t="s">
        <v>198</v>
      </c>
      <c r="D146" s="216" t="s">
        <v>132</v>
      </c>
      <c r="E146" s="217" t="s">
        <v>199</v>
      </c>
      <c r="F146" s="218" t="s">
        <v>200</v>
      </c>
      <c r="G146" s="219" t="s">
        <v>135</v>
      </c>
      <c r="H146" s="220">
        <v>680.39999999999998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40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136</v>
      </c>
      <c r="AT146" s="228" t="s">
        <v>132</v>
      </c>
      <c r="AU146" s="228" t="s">
        <v>85</v>
      </c>
      <c r="AY146" s="14" t="s">
        <v>130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83</v>
      </c>
      <c r="BK146" s="229">
        <f>ROUND(I146*H146,2)</f>
        <v>0</v>
      </c>
      <c r="BL146" s="14" t="s">
        <v>136</v>
      </c>
      <c r="BM146" s="228" t="s">
        <v>201</v>
      </c>
    </row>
    <row r="147" s="2" customFormat="1" ht="24.15" customHeight="1">
      <c r="A147" s="35"/>
      <c r="B147" s="36"/>
      <c r="C147" s="216" t="s">
        <v>202</v>
      </c>
      <c r="D147" s="216" t="s">
        <v>132</v>
      </c>
      <c r="E147" s="217" t="s">
        <v>203</v>
      </c>
      <c r="F147" s="218" t="s">
        <v>204</v>
      </c>
      <c r="G147" s="219" t="s">
        <v>135</v>
      </c>
      <c r="H147" s="220">
        <v>815.29999999999995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40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136</v>
      </c>
      <c r="AT147" s="228" t="s">
        <v>132</v>
      </c>
      <c r="AU147" s="228" t="s">
        <v>85</v>
      </c>
      <c r="AY147" s="14" t="s">
        <v>130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83</v>
      </c>
      <c r="BK147" s="229">
        <f>ROUND(I147*H147,2)</f>
        <v>0</v>
      </c>
      <c r="BL147" s="14" t="s">
        <v>136</v>
      </c>
      <c r="BM147" s="228" t="s">
        <v>205</v>
      </c>
    </row>
    <row r="148" s="12" customFormat="1" ht="22.8" customHeight="1">
      <c r="A148" s="12"/>
      <c r="B148" s="200"/>
      <c r="C148" s="201"/>
      <c r="D148" s="202" t="s">
        <v>74</v>
      </c>
      <c r="E148" s="214" t="s">
        <v>206</v>
      </c>
      <c r="F148" s="214" t="s">
        <v>207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SUM(P149:P157)</f>
        <v>0</v>
      </c>
      <c r="Q148" s="208"/>
      <c r="R148" s="209">
        <f>SUM(R149:R157)</f>
        <v>0.31207999999999997</v>
      </c>
      <c r="S148" s="208"/>
      <c r="T148" s="210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83</v>
      </c>
      <c r="AT148" s="212" t="s">
        <v>74</v>
      </c>
      <c r="AU148" s="212" t="s">
        <v>83</v>
      </c>
      <c r="AY148" s="211" t="s">
        <v>130</v>
      </c>
      <c r="BK148" s="213">
        <f>SUM(BK149:BK157)</f>
        <v>0</v>
      </c>
    </row>
    <row r="149" s="2" customFormat="1" ht="37.8" customHeight="1">
      <c r="A149" s="35"/>
      <c r="B149" s="36"/>
      <c r="C149" s="216" t="s">
        <v>208</v>
      </c>
      <c r="D149" s="216" t="s">
        <v>132</v>
      </c>
      <c r="E149" s="217" t="s">
        <v>209</v>
      </c>
      <c r="F149" s="218" t="s">
        <v>210</v>
      </c>
      <c r="G149" s="219" t="s">
        <v>164</v>
      </c>
      <c r="H149" s="220">
        <v>288.69999999999999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40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136</v>
      </c>
      <c r="AT149" s="228" t="s">
        <v>132</v>
      </c>
      <c r="AU149" s="228" t="s">
        <v>85</v>
      </c>
      <c r="AY149" s="14" t="s">
        <v>130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83</v>
      </c>
      <c r="BK149" s="229">
        <f>ROUND(I149*H149,2)</f>
        <v>0</v>
      </c>
      <c r="BL149" s="14" t="s">
        <v>136</v>
      </c>
      <c r="BM149" s="228" t="s">
        <v>211</v>
      </c>
    </row>
    <row r="150" s="2" customFormat="1" ht="37.8" customHeight="1">
      <c r="A150" s="35"/>
      <c r="B150" s="36"/>
      <c r="C150" s="216" t="s">
        <v>212</v>
      </c>
      <c r="D150" s="216" t="s">
        <v>132</v>
      </c>
      <c r="E150" s="217" t="s">
        <v>178</v>
      </c>
      <c r="F150" s="218" t="s">
        <v>179</v>
      </c>
      <c r="G150" s="219" t="s">
        <v>164</v>
      </c>
      <c r="H150" s="220">
        <v>288.69999999999999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40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136</v>
      </c>
      <c r="AT150" s="228" t="s">
        <v>132</v>
      </c>
      <c r="AU150" s="228" t="s">
        <v>85</v>
      </c>
      <c r="AY150" s="14" t="s">
        <v>130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83</v>
      </c>
      <c r="BK150" s="229">
        <f>ROUND(I150*H150,2)</f>
        <v>0</v>
      </c>
      <c r="BL150" s="14" t="s">
        <v>136</v>
      </c>
      <c r="BM150" s="228" t="s">
        <v>213</v>
      </c>
    </row>
    <row r="151" s="2" customFormat="1" ht="37.8" customHeight="1">
      <c r="A151" s="35"/>
      <c r="B151" s="36"/>
      <c r="C151" s="216" t="s">
        <v>7</v>
      </c>
      <c r="D151" s="216" t="s">
        <v>132</v>
      </c>
      <c r="E151" s="217" t="s">
        <v>182</v>
      </c>
      <c r="F151" s="218" t="s">
        <v>183</v>
      </c>
      <c r="G151" s="219" t="s">
        <v>164</v>
      </c>
      <c r="H151" s="220">
        <v>6928.8000000000002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40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136</v>
      </c>
      <c r="AT151" s="228" t="s">
        <v>132</v>
      </c>
      <c r="AU151" s="228" t="s">
        <v>85</v>
      </c>
      <c r="AY151" s="14" t="s">
        <v>130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83</v>
      </c>
      <c r="BK151" s="229">
        <f>ROUND(I151*H151,2)</f>
        <v>0</v>
      </c>
      <c r="BL151" s="14" t="s">
        <v>136</v>
      </c>
      <c r="BM151" s="228" t="s">
        <v>214</v>
      </c>
    </row>
    <row r="152" s="2" customFormat="1" ht="16.5" customHeight="1">
      <c r="A152" s="35"/>
      <c r="B152" s="36"/>
      <c r="C152" s="216" t="s">
        <v>215</v>
      </c>
      <c r="D152" s="216" t="s">
        <v>132</v>
      </c>
      <c r="E152" s="217" t="s">
        <v>195</v>
      </c>
      <c r="F152" s="218" t="s">
        <v>196</v>
      </c>
      <c r="G152" s="219" t="s">
        <v>164</v>
      </c>
      <c r="H152" s="220">
        <v>288.69999999999999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40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136</v>
      </c>
      <c r="AT152" s="228" t="s">
        <v>132</v>
      </c>
      <c r="AU152" s="228" t="s">
        <v>85</v>
      </c>
      <c r="AY152" s="14" t="s">
        <v>130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83</v>
      </c>
      <c r="BK152" s="229">
        <f>ROUND(I152*H152,2)</f>
        <v>0</v>
      </c>
      <c r="BL152" s="14" t="s">
        <v>136</v>
      </c>
      <c r="BM152" s="228" t="s">
        <v>216</v>
      </c>
    </row>
    <row r="153" s="2" customFormat="1" ht="24.15" customHeight="1">
      <c r="A153" s="35"/>
      <c r="B153" s="36"/>
      <c r="C153" s="216" t="s">
        <v>217</v>
      </c>
      <c r="D153" s="216" t="s">
        <v>132</v>
      </c>
      <c r="E153" s="217" t="s">
        <v>190</v>
      </c>
      <c r="F153" s="218" t="s">
        <v>191</v>
      </c>
      <c r="G153" s="219" t="s">
        <v>192</v>
      </c>
      <c r="H153" s="220">
        <v>548.52999999999997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40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136</v>
      </c>
      <c r="AT153" s="228" t="s">
        <v>132</v>
      </c>
      <c r="AU153" s="228" t="s">
        <v>85</v>
      </c>
      <c r="AY153" s="14" t="s">
        <v>130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83</v>
      </c>
      <c r="BK153" s="229">
        <f>ROUND(I153*H153,2)</f>
        <v>0</v>
      </c>
      <c r="BL153" s="14" t="s">
        <v>136</v>
      </c>
      <c r="BM153" s="228" t="s">
        <v>218</v>
      </c>
    </row>
    <row r="154" s="2" customFormat="1" ht="24.15" customHeight="1">
      <c r="A154" s="35"/>
      <c r="B154" s="36"/>
      <c r="C154" s="216" t="s">
        <v>219</v>
      </c>
      <c r="D154" s="216" t="s">
        <v>132</v>
      </c>
      <c r="E154" s="217" t="s">
        <v>203</v>
      </c>
      <c r="F154" s="218" t="s">
        <v>204</v>
      </c>
      <c r="G154" s="219" t="s">
        <v>135</v>
      </c>
      <c r="H154" s="220">
        <v>577.39999999999998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40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136</v>
      </c>
      <c r="AT154" s="228" t="s">
        <v>132</v>
      </c>
      <c r="AU154" s="228" t="s">
        <v>85</v>
      </c>
      <c r="AY154" s="14" t="s">
        <v>130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83</v>
      </c>
      <c r="BK154" s="229">
        <f>ROUND(I154*H154,2)</f>
        <v>0</v>
      </c>
      <c r="BL154" s="14" t="s">
        <v>136</v>
      </c>
      <c r="BM154" s="228" t="s">
        <v>220</v>
      </c>
    </row>
    <row r="155" s="2" customFormat="1" ht="24.15" customHeight="1">
      <c r="A155" s="35"/>
      <c r="B155" s="36"/>
      <c r="C155" s="216" t="s">
        <v>221</v>
      </c>
      <c r="D155" s="216" t="s">
        <v>132</v>
      </c>
      <c r="E155" s="217" t="s">
        <v>222</v>
      </c>
      <c r="F155" s="218" t="s">
        <v>223</v>
      </c>
      <c r="G155" s="219" t="s">
        <v>135</v>
      </c>
      <c r="H155" s="220">
        <v>577.39999999999998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40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136</v>
      </c>
      <c r="AT155" s="228" t="s">
        <v>132</v>
      </c>
      <c r="AU155" s="228" t="s">
        <v>85</v>
      </c>
      <c r="AY155" s="14" t="s">
        <v>130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83</v>
      </c>
      <c r="BK155" s="229">
        <f>ROUND(I155*H155,2)</f>
        <v>0</v>
      </c>
      <c r="BL155" s="14" t="s">
        <v>136</v>
      </c>
      <c r="BM155" s="228" t="s">
        <v>224</v>
      </c>
    </row>
    <row r="156" s="2" customFormat="1" ht="24.15" customHeight="1">
      <c r="A156" s="35"/>
      <c r="B156" s="36"/>
      <c r="C156" s="216" t="s">
        <v>225</v>
      </c>
      <c r="D156" s="216" t="s">
        <v>132</v>
      </c>
      <c r="E156" s="217" t="s">
        <v>222</v>
      </c>
      <c r="F156" s="218" t="s">
        <v>223</v>
      </c>
      <c r="G156" s="219" t="s">
        <v>135</v>
      </c>
      <c r="H156" s="220">
        <v>577.39999999999998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40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136</v>
      </c>
      <c r="AT156" s="228" t="s">
        <v>132</v>
      </c>
      <c r="AU156" s="228" t="s">
        <v>85</v>
      </c>
      <c r="AY156" s="14" t="s">
        <v>130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83</v>
      </c>
      <c r="BK156" s="229">
        <f>ROUND(I156*H156,2)</f>
        <v>0</v>
      </c>
      <c r="BL156" s="14" t="s">
        <v>136</v>
      </c>
      <c r="BM156" s="228" t="s">
        <v>226</v>
      </c>
    </row>
    <row r="157" s="2" customFormat="1" ht="24.15" customHeight="1">
      <c r="A157" s="35"/>
      <c r="B157" s="36"/>
      <c r="C157" s="216" t="s">
        <v>227</v>
      </c>
      <c r="D157" s="216" t="s">
        <v>132</v>
      </c>
      <c r="E157" s="217" t="s">
        <v>228</v>
      </c>
      <c r="F157" s="218" t="s">
        <v>229</v>
      </c>
      <c r="G157" s="219" t="s">
        <v>135</v>
      </c>
      <c r="H157" s="220">
        <v>664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40</v>
      </c>
      <c r="O157" s="88"/>
      <c r="P157" s="226">
        <f>O157*H157</f>
        <v>0</v>
      </c>
      <c r="Q157" s="226">
        <v>0.00046999999999999999</v>
      </c>
      <c r="R157" s="226">
        <f>Q157*H157</f>
        <v>0.31207999999999997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136</v>
      </c>
      <c r="AT157" s="228" t="s">
        <v>132</v>
      </c>
      <c r="AU157" s="228" t="s">
        <v>85</v>
      </c>
      <c r="AY157" s="14" t="s">
        <v>130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83</v>
      </c>
      <c r="BK157" s="229">
        <f>ROUND(I157*H157,2)</f>
        <v>0</v>
      </c>
      <c r="BL157" s="14" t="s">
        <v>136</v>
      </c>
      <c r="BM157" s="228" t="s">
        <v>230</v>
      </c>
    </row>
    <row r="158" s="12" customFormat="1" ht="22.8" customHeight="1">
      <c r="A158" s="12"/>
      <c r="B158" s="200"/>
      <c r="C158" s="201"/>
      <c r="D158" s="202" t="s">
        <v>74</v>
      </c>
      <c r="E158" s="214" t="s">
        <v>85</v>
      </c>
      <c r="F158" s="214" t="s">
        <v>231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P159</f>
        <v>0</v>
      </c>
      <c r="Q158" s="208"/>
      <c r="R158" s="209">
        <f>R159</f>
        <v>10.580646000000002</v>
      </c>
      <c r="S158" s="208"/>
      <c r="T158" s="21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83</v>
      </c>
      <c r="AT158" s="212" t="s">
        <v>74</v>
      </c>
      <c r="AU158" s="212" t="s">
        <v>83</v>
      </c>
      <c r="AY158" s="211" t="s">
        <v>130</v>
      </c>
      <c r="BK158" s="213">
        <f>BK159</f>
        <v>0</v>
      </c>
    </row>
    <row r="159" s="2" customFormat="1" ht="37.8" customHeight="1">
      <c r="A159" s="35"/>
      <c r="B159" s="36"/>
      <c r="C159" s="216" t="s">
        <v>232</v>
      </c>
      <c r="D159" s="216" t="s">
        <v>132</v>
      </c>
      <c r="E159" s="217" t="s">
        <v>233</v>
      </c>
      <c r="F159" s="218" t="s">
        <v>234</v>
      </c>
      <c r="G159" s="219" t="s">
        <v>151</v>
      </c>
      <c r="H159" s="220">
        <v>38.600000000000001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40</v>
      </c>
      <c r="O159" s="88"/>
      <c r="P159" s="226">
        <f>O159*H159</f>
        <v>0</v>
      </c>
      <c r="Q159" s="226">
        <v>0.27411000000000002</v>
      </c>
      <c r="R159" s="226">
        <f>Q159*H159</f>
        <v>10.580646000000002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136</v>
      </c>
      <c r="AT159" s="228" t="s">
        <v>132</v>
      </c>
      <c r="AU159" s="228" t="s">
        <v>85</v>
      </c>
      <c r="AY159" s="14" t="s">
        <v>130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83</v>
      </c>
      <c r="BK159" s="229">
        <f>ROUND(I159*H159,2)</f>
        <v>0</v>
      </c>
      <c r="BL159" s="14" t="s">
        <v>136</v>
      </c>
      <c r="BM159" s="228" t="s">
        <v>235</v>
      </c>
    </row>
    <row r="160" s="12" customFormat="1" ht="22.8" customHeight="1">
      <c r="A160" s="12"/>
      <c r="B160" s="200"/>
      <c r="C160" s="201"/>
      <c r="D160" s="202" t="s">
        <v>74</v>
      </c>
      <c r="E160" s="214" t="s">
        <v>141</v>
      </c>
      <c r="F160" s="214" t="s">
        <v>236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P161</f>
        <v>0</v>
      </c>
      <c r="Q160" s="208"/>
      <c r="R160" s="209">
        <f>R161</f>
        <v>0.59111150000000012</v>
      </c>
      <c r="S160" s="208"/>
      <c r="T160" s="210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83</v>
      </c>
      <c r="AT160" s="212" t="s">
        <v>74</v>
      </c>
      <c r="AU160" s="212" t="s">
        <v>83</v>
      </c>
      <c r="AY160" s="211" t="s">
        <v>130</v>
      </c>
      <c r="BK160" s="213">
        <f>BK161</f>
        <v>0</v>
      </c>
    </row>
    <row r="161" s="2" customFormat="1" ht="24.15" customHeight="1">
      <c r="A161" s="35"/>
      <c r="B161" s="36"/>
      <c r="C161" s="216" t="s">
        <v>237</v>
      </c>
      <c r="D161" s="216" t="s">
        <v>132</v>
      </c>
      <c r="E161" s="217" t="s">
        <v>238</v>
      </c>
      <c r="F161" s="218" t="s">
        <v>239</v>
      </c>
      <c r="G161" s="219" t="s">
        <v>151</v>
      </c>
      <c r="H161" s="220">
        <v>2.4500000000000002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40</v>
      </c>
      <c r="O161" s="88"/>
      <c r="P161" s="226">
        <f>O161*H161</f>
        <v>0</v>
      </c>
      <c r="Q161" s="226">
        <v>0.24127000000000001</v>
      </c>
      <c r="R161" s="226">
        <f>Q161*H161</f>
        <v>0.59111150000000012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136</v>
      </c>
      <c r="AT161" s="228" t="s">
        <v>132</v>
      </c>
      <c r="AU161" s="228" t="s">
        <v>85</v>
      </c>
      <c r="AY161" s="14" t="s">
        <v>130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83</v>
      </c>
      <c r="BK161" s="229">
        <f>ROUND(I161*H161,2)</f>
        <v>0</v>
      </c>
      <c r="BL161" s="14" t="s">
        <v>136</v>
      </c>
      <c r="BM161" s="228" t="s">
        <v>240</v>
      </c>
    </row>
    <row r="162" s="12" customFormat="1" ht="22.8" customHeight="1">
      <c r="A162" s="12"/>
      <c r="B162" s="200"/>
      <c r="C162" s="201"/>
      <c r="D162" s="202" t="s">
        <v>74</v>
      </c>
      <c r="E162" s="214" t="s">
        <v>136</v>
      </c>
      <c r="F162" s="214" t="s">
        <v>241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SUM(P163:P164)</f>
        <v>0</v>
      </c>
      <c r="Q162" s="208"/>
      <c r="R162" s="209">
        <f>SUM(R163:R164)</f>
        <v>3.1076999999999999</v>
      </c>
      <c r="S162" s="208"/>
      <c r="T162" s="210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83</v>
      </c>
      <c r="AT162" s="212" t="s">
        <v>74</v>
      </c>
      <c r="AU162" s="212" t="s">
        <v>83</v>
      </c>
      <c r="AY162" s="211" t="s">
        <v>130</v>
      </c>
      <c r="BK162" s="213">
        <f>SUM(BK163:BK164)</f>
        <v>0</v>
      </c>
    </row>
    <row r="163" s="2" customFormat="1" ht="24.15" customHeight="1">
      <c r="A163" s="35"/>
      <c r="B163" s="36"/>
      <c r="C163" s="216" t="s">
        <v>242</v>
      </c>
      <c r="D163" s="216" t="s">
        <v>132</v>
      </c>
      <c r="E163" s="217" t="s">
        <v>243</v>
      </c>
      <c r="F163" s="218" t="s">
        <v>244</v>
      </c>
      <c r="G163" s="219" t="s">
        <v>151</v>
      </c>
      <c r="H163" s="220">
        <v>6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40</v>
      </c>
      <c r="O163" s="88"/>
      <c r="P163" s="226">
        <f>O163*H163</f>
        <v>0</v>
      </c>
      <c r="Q163" s="226">
        <v>0.39895000000000003</v>
      </c>
      <c r="R163" s="226">
        <f>Q163*H163</f>
        <v>2.3936999999999999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136</v>
      </c>
      <c r="AT163" s="228" t="s">
        <v>132</v>
      </c>
      <c r="AU163" s="228" t="s">
        <v>85</v>
      </c>
      <c r="AY163" s="14" t="s">
        <v>130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83</v>
      </c>
      <c r="BK163" s="229">
        <f>ROUND(I163*H163,2)</f>
        <v>0</v>
      </c>
      <c r="BL163" s="14" t="s">
        <v>136</v>
      </c>
      <c r="BM163" s="228" t="s">
        <v>245</v>
      </c>
    </row>
    <row r="164" s="2" customFormat="1" ht="16.5" customHeight="1">
      <c r="A164" s="35"/>
      <c r="B164" s="36"/>
      <c r="C164" s="230" t="s">
        <v>246</v>
      </c>
      <c r="D164" s="230" t="s">
        <v>247</v>
      </c>
      <c r="E164" s="231" t="s">
        <v>248</v>
      </c>
      <c r="F164" s="232" t="s">
        <v>249</v>
      </c>
      <c r="G164" s="233" t="s">
        <v>250</v>
      </c>
      <c r="H164" s="234">
        <v>6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40</v>
      </c>
      <c r="O164" s="88"/>
      <c r="P164" s="226">
        <f>O164*H164</f>
        <v>0</v>
      </c>
      <c r="Q164" s="226">
        <v>0.119</v>
      </c>
      <c r="R164" s="226">
        <f>Q164*H164</f>
        <v>0.71399999999999997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161</v>
      </c>
      <c r="AT164" s="228" t="s">
        <v>247</v>
      </c>
      <c r="AU164" s="228" t="s">
        <v>85</v>
      </c>
      <c r="AY164" s="14" t="s">
        <v>130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83</v>
      </c>
      <c r="BK164" s="229">
        <f>ROUND(I164*H164,2)</f>
        <v>0</v>
      </c>
      <c r="BL164" s="14" t="s">
        <v>136</v>
      </c>
      <c r="BM164" s="228" t="s">
        <v>251</v>
      </c>
    </row>
    <row r="165" s="12" customFormat="1" ht="22.8" customHeight="1">
      <c r="A165" s="12"/>
      <c r="B165" s="200"/>
      <c r="C165" s="201"/>
      <c r="D165" s="202" t="s">
        <v>74</v>
      </c>
      <c r="E165" s="214" t="s">
        <v>148</v>
      </c>
      <c r="F165" s="214" t="s">
        <v>252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SUM(P166:P202)</f>
        <v>0</v>
      </c>
      <c r="Q165" s="208"/>
      <c r="R165" s="209">
        <f>SUM(R166:R202)</f>
        <v>32.266372999999994</v>
      </c>
      <c r="S165" s="208"/>
      <c r="T165" s="210">
        <f>SUM(T166:T202)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83</v>
      </c>
      <c r="AT165" s="212" t="s">
        <v>74</v>
      </c>
      <c r="AU165" s="212" t="s">
        <v>83</v>
      </c>
      <c r="AY165" s="211" t="s">
        <v>130</v>
      </c>
      <c r="BK165" s="213">
        <f>SUM(BK166:BK202)</f>
        <v>0</v>
      </c>
    </row>
    <row r="166" s="2" customFormat="1" ht="33" customHeight="1">
      <c r="A166" s="35"/>
      <c r="B166" s="36"/>
      <c r="C166" s="216" t="s">
        <v>253</v>
      </c>
      <c r="D166" s="216" t="s">
        <v>132</v>
      </c>
      <c r="E166" s="217" t="s">
        <v>254</v>
      </c>
      <c r="F166" s="218" t="s">
        <v>255</v>
      </c>
      <c r="G166" s="219" t="s">
        <v>135</v>
      </c>
      <c r="H166" s="220">
        <v>288.69999999999999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40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136</v>
      </c>
      <c r="AT166" s="228" t="s">
        <v>132</v>
      </c>
      <c r="AU166" s="228" t="s">
        <v>85</v>
      </c>
      <c r="AY166" s="14" t="s">
        <v>130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83</v>
      </c>
      <c r="BK166" s="229">
        <f>ROUND(I166*H166,2)</f>
        <v>0</v>
      </c>
      <c r="BL166" s="14" t="s">
        <v>136</v>
      </c>
      <c r="BM166" s="228" t="s">
        <v>256</v>
      </c>
    </row>
    <row r="167" s="2" customFormat="1" ht="21.75" customHeight="1">
      <c r="A167" s="35"/>
      <c r="B167" s="36"/>
      <c r="C167" s="216" t="s">
        <v>257</v>
      </c>
      <c r="D167" s="216" t="s">
        <v>132</v>
      </c>
      <c r="E167" s="217" t="s">
        <v>258</v>
      </c>
      <c r="F167" s="218" t="s">
        <v>259</v>
      </c>
      <c r="G167" s="219" t="s">
        <v>135</v>
      </c>
      <c r="H167" s="220">
        <v>12.699999999999999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40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136</v>
      </c>
      <c r="AT167" s="228" t="s">
        <v>132</v>
      </c>
      <c r="AU167" s="228" t="s">
        <v>85</v>
      </c>
      <c r="AY167" s="14" t="s">
        <v>130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83</v>
      </c>
      <c r="BK167" s="229">
        <f>ROUND(I167*H167,2)</f>
        <v>0</v>
      </c>
      <c r="BL167" s="14" t="s">
        <v>136</v>
      </c>
      <c r="BM167" s="228" t="s">
        <v>260</v>
      </c>
    </row>
    <row r="168" s="2" customFormat="1" ht="21.75" customHeight="1">
      <c r="A168" s="35"/>
      <c r="B168" s="36"/>
      <c r="C168" s="216" t="s">
        <v>261</v>
      </c>
      <c r="D168" s="216" t="s">
        <v>132</v>
      </c>
      <c r="E168" s="217" t="s">
        <v>258</v>
      </c>
      <c r="F168" s="218" t="s">
        <v>259</v>
      </c>
      <c r="G168" s="219" t="s">
        <v>135</v>
      </c>
      <c r="H168" s="220">
        <v>12.699999999999999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40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136</v>
      </c>
      <c r="AT168" s="228" t="s">
        <v>132</v>
      </c>
      <c r="AU168" s="228" t="s">
        <v>85</v>
      </c>
      <c r="AY168" s="14" t="s">
        <v>130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83</v>
      </c>
      <c r="BK168" s="229">
        <f>ROUND(I168*H168,2)</f>
        <v>0</v>
      </c>
      <c r="BL168" s="14" t="s">
        <v>136</v>
      </c>
      <c r="BM168" s="228" t="s">
        <v>262</v>
      </c>
    </row>
    <row r="169" s="2" customFormat="1" ht="24.15" customHeight="1">
      <c r="A169" s="35"/>
      <c r="B169" s="36"/>
      <c r="C169" s="216" t="s">
        <v>263</v>
      </c>
      <c r="D169" s="216" t="s">
        <v>132</v>
      </c>
      <c r="E169" s="217" t="s">
        <v>264</v>
      </c>
      <c r="F169" s="218" t="s">
        <v>265</v>
      </c>
      <c r="G169" s="219" t="s">
        <v>135</v>
      </c>
      <c r="H169" s="220">
        <v>31.899999999999999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40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136</v>
      </c>
      <c r="AT169" s="228" t="s">
        <v>132</v>
      </c>
      <c r="AU169" s="228" t="s">
        <v>85</v>
      </c>
      <c r="AY169" s="14" t="s">
        <v>130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83</v>
      </c>
      <c r="BK169" s="229">
        <f>ROUND(I169*H169,2)</f>
        <v>0</v>
      </c>
      <c r="BL169" s="14" t="s">
        <v>136</v>
      </c>
      <c r="BM169" s="228" t="s">
        <v>266</v>
      </c>
    </row>
    <row r="170" s="2" customFormat="1" ht="21.75" customHeight="1">
      <c r="A170" s="35"/>
      <c r="B170" s="36"/>
      <c r="C170" s="230" t="s">
        <v>267</v>
      </c>
      <c r="D170" s="230" t="s">
        <v>247</v>
      </c>
      <c r="E170" s="231" t="s">
        <v>268</v>
      </c>
      <c r="F170" s="232" t="s">
        <v>269</v>
      </c>
      <c r="G170" s="233" t="s">
        <v>135</v>
      </c>
      <c r="H170" s="234">
        <v>291.60000000000002</v>
      </c>
      <c r="I170" s="235"/>
      <c r="J170" s="236">
        <f>ROUND(I170*H170,2)</f>
        <v>0</v>
      </c>
      <c r="K170" s="237"/>
      <c r="L170" s="238"/>
      <c r="M170" s="239" t="s">
        <v>1</v>
      </c>
      <c r="N170" s="240" t="s">
        <v>40</v>
      </c>
      <c r="O170" s="88"/>
      <c r="P170" s="226">
        <f>O170*H170</f>
        <v>0</v>
      </c>
      <c r="Q170" s="226">
        <v>0.027199999999999998</v>
      </c>
      <c r="R170" s="226">
        <f>Q170*H170</f>
        <v>7.9315199999999999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161</v>
      </c>
      <c r="AT170" s="228" t="s">
        <v>247</v>
      </c>
      <c r="AU170" s="228" t="s">
        <v>85</v>
      </c>
      <c r="AY170" s="14" t="s">
        <v>130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83</v>
      </c>
      <c r="BK170" s="229">
        <f>ROUND(I170*H170,2)</f>
        <v>0</v>
      </c>
      <c r="BL170" s="14" t="s">
        <v>136</v>
      </c>
      <c r="BM170" s="228" t="s">
        <v>270</v>
      </c>
    </row>
    <row r="171" s="2" customFormat="1" ht="24.15" customHeight="1">
      <c r="A171" s="35"/>
      <c r="B171" s="36"/>
      <c r="C171" s="216" t="s">
        <v>271</v>
      </c>
      <c r="D171" s="216" t="s">
        <v>132</v>
      </c>
      <c r="E171" s="217" t="s">
        <v>264</v>
      </c>
      <c r="F171" s="218" t="s">
        <v>265</v>
      </c>
      <c r="G171" s="219" t="s">
        <v>135</v>
      </c>
      <c r="H171" s="220">
        <v>31.899999999999999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40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136</v>
      </c>
      <c r="AT171" s="228" t="s">
        <v>132</v>
      </c>
      <c r="AU171" s="228" t="s">
        <v>85</v>
      </c>
      <c r="AY171" s="14" t="s">
        <v>130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83</v>
      </c>
      <c r="BK171" s="229">
        <f>ROUND(I171*H171,2)</f>
        <v>0</v>
      </c>
      <c r="BL171" s="14" t="s">
        <v>136</v>
      </c>
      <c r="BM171" s="228" t="s">
        <v>272</v>
      </c>
    </row>
    <row r="172" s="2" customFormat="1" ht="24.15" customHeight="1">
      <c r="A172" s="35"/>
      <c r="B172" s="36"/>
      <c r="C172" s="230" t="s">
        <v>273</v>
      </c>
      <c r="D172" s="230" t="s">
        <v>247</v>
      </c>
      <c r="E172" s="231" t="s">
        <v>274</v>
      </c>
      <c r="F172" s="232" t="s">
        <v>275</v>
      </c>
      <c r="G172" s="233" t="s">
        <v>250</v>
      </c>
      <c r="H172" s="234">
        <v>14</v>
      </c>
      <c r="I172" s="235"/>
      <c r="J172" s="236">
        <f>ROUND(I172*H172,2)</f>
        <v>0</v>
      </c>
      <c r="K172" s="237"/>
      <c r="L172" s="238"/>
      <c r="M172" s="239" t="s">
        <v>1</v>
      </c>
      <c r="N172" s="240" t="s">
        <v>40</v>
      </c>
      <c r="O172" s="88"/>
      <c r="P172" s="226">
        <f>O172*H172</f>
        <v>0</v>
      </c>
      <c r="Q172" s="226">
        <v>0.061499999999999999</v>
      </c>
      <c r="R172" s="226">
        <f>Q172*H172</f>
        <v>0.86099999999999999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161</v>
      </c>
      <c r="AT172" s="228" t="s">
        <v>247</v>
      </c>
      <c r="AU172" s="228" t="s">
        <v>85</v>
      </c>
      <c r="AY172" s="14" t="s">
        <v>130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83</v>
      </c>
      <c r="BK172" s="229">
        <f>ROUND(I172*H172,2)</f>
        <v>0</v>
      </c>
      <c r="BL172" s="14" t="s">
        <v>136</v>
      </c>
      <c r="BM172" s="228" t="s">
        <v>276</v>
      </c>
    </row>
    <row r="173" s="2" customFormat="1" ht="24.15" customHeight="1">
      <c r="A173" s="35"/>
      <c r="B173" s="36"/>
      <c r="C173" s="216" t="s">
        <v>277</v>
      </c>
      <c r="D173" s="216" t="s">
        <v>132</v>
      </c>
      <c r="E173" s="217" t="s">
        <v>264</v>
      </c>
      <c r="F173" s="218" t="s">
        <v>265</v>
      </c>
      <c r="G173" s="219" t="s">
        <v>135</v>
      </c>
      <c r="H173" s="220">
        <v>288.69999999999999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40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136</v>
      </c>
      <c r="AT173" s="228" t="s">
        <v>132</v>
      </c>
      <c r="AU173" s="228" t="s">
        <v>85</v>
      </c>
      <c r="AY173" s="14" t="s">
        <v>130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83</v>
      </c>
      <c r="BK173" s="229">
        <f>ROUND(I173*H173,2)</f>
        <v>0</v>
      </c>
      <c r="BL173" s="14" t="s">
        <v>136</v>
      </c>
      <c r="BM173" s="228" t="s">
        <v>278</v>
      </c>
    </row>
    <row r="174" s="2" customFormat="1" ht="24.15" customHeight="1">
      <c r="A174" s="35"/>
      <c r="B174" s="36"/>
      <c r="C174" s="216" t="s">
        <v>279</v>
      </c>
      <c r="D174" s="216" t="s">
        <v>132</v>
      </c>
      <c r="E174" s="217" t="s">
        <v>264</v>
      </c>
      <c r="F174" s="218" t="s">
        <v>265</v>
      </c>
      <c r="G174" s="219" t="s">
        <v>135</v>
      </c>
      <c r="H174" s="220">
        <v>134.19999999999999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40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136</v>
      </c>
      <c r="AT174" s="228" t="s">
        <v>132</v>
      </c>
      <c r="AU174" s="228" t="s">
        <v>85</v>
      </c>
      <c r="AY174" s="14" t="s">
        <v>130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83</v>
      </c>
      <c r="BK174" s="229">
        <f>ROUND(I174*H174,2)</f>
        <v>0</v>
      </c>
      <c r="BL174" s="14" t="s">
        <v>136</v>
      </c>
      <c r="BM174" s="228" t="s">
        <v>280</v>
      </c>
    </row>
    <row r="175" s="2" customFormat="1" ht="24.15" customHeight="1">
      <c r="A175" s="35"/>
      <c r="B175" s="36"/>
      <c r="C175" s="216" t="s">
        <v>281</v>
      </c>
      <c r="D175" s="216" t="s">
        <v>132</v>
      </c>
      <c r="E175" s="217" t="s">
        <v>282</v>
      </c>
      <c r="F175" s="218" t="s">
        <v>283</v>
      </c>
      <c r="G175" s="219" t="s">
        <v>135</v>
      </c>
      <c r="H175" s="220">
        <v>224.40000000000001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40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136</v>
      </c>
      <c r="AT175" s="228" t="s">
        <v>132</v>
      </c>
      <c r="AU175" s="228" t="s">
        <v>85</v>
      </c>
      <c r="AY175" s="14" t="s">
        <v>130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83</v>
      </c>
      <c r="BK175" s="229">
        <f>ROUND(I175*H175,2)</f>
        <v>0</v>
      </c>
      <c r="BL175" s="14" t="s">
        <v>136</v>
      </c>
      <c r="BM175" s="228" t="s">
        <v>284</v>
      </c>
    </row>
    <row r="176" s="2" customFormat="1" ht="24.15" customHeight="1">
      <c r="A176" s="35"/>
      <c r="B176" s="36"/>
      <c r="C176" s="216" t="s">
        <v>285</v>
      </c>
      <c r="D176" s="216" t="s">
        <v>132</v>
      </c>
      <c r="E176" s="217" t="s">
        <v>282</v>
      </c>
      <c r="F176" s="218" t="s">
        <v>283</v>
      </c>
      <c r="G176" s="219" t="s">
        <v>135</v>
      </c>
      <c r="H176" s="220">
        <v>308.10000000000002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40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136</v>
      </c>
      <c r="AT176" s="228" t="s">
        <v>132</v>
      </c>
      <c r="AU176" s="228" t="s">
        <v>85</v>
      </c>
      <c r="AY176" s="14" t="s">
        <v>130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83</v>
      </c>
      <c r="BK176" s="229">
        <f>ROUND(I176*H176,2)</f>
        <v>0</v>
      </c>
      <c r="BL176" s="14" t="s">
        <v>136</v>
      </c>
      <c r="BM176" s="228" t="s">
        <v>286</v>
      </c>
    </row>
    <row r="177" s="2" customFormat="1" ht="24.15" customHeight="1">
      <c r="A177" s="35"/>
      <c r="B177" s="36"/>
      <c r="C177" s="216" t="s">
        <v>287</v>
      </c>
      <c r="D177" s="216" t="s">
        <v>132</v>
      </c>
      <c r="E177" s="217" t="s">
        <v>282</v>
      </c>
      <c r="F177" s="218" t="s">
        <v>283</v>
      </c>
      <c r="G177" s="219" t="s">
        <v>135</v>
      </c>
      <c r="H177" s="220">
        <v>79.400000000000006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40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136</v>
      </c>
      <c r="AT177" s="228" t="s">
        <v>132</v>
      </c>
      <c r="AU177" s="228" t="s">
        <v>85</v>
      </c>
      <c r="AY177" s="14" t="s">
        <v>130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83</v>
      </c>
      <c r="BK177" s="229">
        <f>ROUND(I177*H177,2)</f>
        <v>0</v>
      </c>
      <c r="BL177" s="14" t="s">
        <v>136</v>
      </c>
      <c r="BM177" s="228" t="s">
        <v>288</v>
      </c>
    </row>
    <row r="178" s="2" customFormat="1" ht="24.15" customHeight="1">
      <c r="A178" s="35"/>
      <c r="B178" s="36"/>
      <c r="C178" s="216" t="s">
        <v>289</v>
      </c>
      <c r="D178" s="216" t="s">
        <v>132</v>
      </c>
      <c r="E178" s="217" t="s">
        <v>282</v>
      </c>
      <c r="F178" s="218" t="s">
        <v>283</v>
      </c>
      <c r="G178" s="219" t="s">
        <v>135</v>
      </c>
      <c r="H178" s="220">
        <v>11.6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40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136</v>
      </c>
      <c r="AT178" s="228" t="s">
        <v>132</v>
      </c>
      <c r="AU178" s="228" t="s">
        <v>85</v>
      </c>
      <c r="AY178" s="14" t="s">
        <v>130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83</v>
      </c>
      <c r="BK178" s="229">
        <f>ROUND(I178*H178,2)</f>
        <v>0</v>
      </c>
      <c r="BL178" s="14" t="s">
        <v>136</v>
      </c>
      <c r="BM178" s="228" t="s">
        <v>290</v>
      </c>
    </row>
    <row r="179" s="2" customFormat="1" ht="24.15" customHeight="1">
      <c r="A179" s="35"/>
      <c r="B179" s="36"/>
      <c r="C179" s="216" t="s">
        <v>291</v>
      </c>
      <c r="D179" s="216" t="s">
        <v>132</v>
      </c>
      <c r="E179" s="217" t="s">
        <v>292</v>
      </c>
      <c r="F179" s="218" t="s">
        <v>293</v>
      </c>
      <c r="G179" s="219" t="s">
        <v>135</v>
      </c>
      <c r="H179" s="220">
        <v>224.40000000000001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40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136</v>
      </c>
      <c r="AT179" s="228" t="s">
        <v>132</v>
      </c>
      <c r="AU179" s="228" t="s">
        <v>85</v>
      </c>
      <c r="AY179" s="14" t="s">
        <v>130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83</v>
      </c>
      <c r="BK179" s="229">
        <f>ROUND(I179*H179,2)</f>
        <v>0</v>
      </c>
      <c r="BL179" s="14" t="s">
        <v>136</v>
      </c>
      <c r="BM179" s="228" t="s">
        <v>294</v>
      </c>
    </row>
    <row r="180" s="2" customFormat="1" ht="24.15" customHeight="1">
      <c r="A180" s="35"/>
      <c r="B180" s="36"/>
      <c r="C180" s="216" t="s">
        <v>295</v>
      </c>
      <c r="D180" s="216" t="s">
        <v>132</v>
      </c>
      <c r="E180" s="217" t="s">
        <v>292</v>
      </c>
      <c r="F180" s="218" t="s">
        <v>293</v>
      </c>
      <c r="G180" s="219" t="s">
        <v>135</v>
      </c>
      <c r="H180" s="220">
        <v>49.299999999999997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40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136</v>
      </c>
      <c r="AT180" s="228" t="s">
        <v>132</v>
      </c>
      <c r="AU180" s="228" t="s">
        <v>85</v>
      </c>
      <c r="AY180" s="14" t="s">
        <v>130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83</v>
      </c>
      <c r="BK180" s="229">
        <f>ROUND(I180*H180,2)</f>
        <v>0</v>
      </c>
      <c r="BL180" s="14" t="s">
        <v>136</v>
      </c>
      <c r="BM180" s="228" t="s">
        <v>296</v>
      </c>
    </row>
    <row r="181" s="2" customFormat="1" ht="24.15" customHeight="1">
      <c r="A181" s="35"/>
      <c r="B181" s="36"/>
      <c r="C181" s="216" t="s">
        <v>297</v>
      </c>
      <c r="D181" s="216" t="s">
        <v>132</v>
      </c>
      <c r="E181" s="217" t="s">
        <v>292</v>
      </c>
      <c r="F181" s="218" t="s">
        <v>293</v>
      </c>
      <c r="G181" s="219" t="s">
        <v>135</v>
      </c>
      <c r="H181" s="220">
        <v>11.6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40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136</v>
      </c>
      <c r="AT181" s="228" t="s">
        <v>132</v>
      </c>
      <c r="AU181" s="228" t="s">
        <v>85</v>
      </c>
      <c r="AY181" s="14" t="s">
        <v>130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83</v>
      </c>
      <c r="BK181" s="229">
        <f>ROUND(I181*H181,2)</f>
        <v>0</v>
      </c>
      <c r="BL181" s="14" t="s">
        <v>136</v>
      </c>
      <c r="BM181" s="228" t="s">
        <v>298</v>
      </c>
    </row>
    <row r="182" s="2" customFormat="1" ht="24.15" customHeight="1">
      <c r="A182" s="35"/>
      <c r="B182" s="36"/>
      <c r="C182" s="216" t="s">
        <v>299</v>
      </c>
      <c r="D182" s="216" t="s">
        <v>132</v>
      </c>
      <c r="E182" s="217" t="s">
        <v>300</v>
      </c>
      <c r="F182" s="218" t="s">
        <v>301</v>
      </c>
      <c r="G182" s="219" t="s">
        <v>135</v>
      </c>
      <c r="H182" s="220">
        <v>224.40000000000001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40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136</v>
      </c>
      <c r="AT182" s="228" t="s">
        <v>132</v>
      </c>
      <c r="AU182" s="228" t="s">
        <v>85</v>
      </c>
      <c r="AY182" s="14" t="s">
        <v>130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83</v>
      </c>
      <c r="BK182" s="229">
        <f>ROUND(I182*H182,2)</f>
        <v>0</v>
      </c>
      <c r="BL182" s="14" t="s">
        <v>136</v>
      </c>
      <c r="BM182" s="228" t="s">
        <v>302</v>
      </c>
    </row>
    <row r="183" s="2" customFormat="1" ht="24.15" customHeight="1">
      <c r="A183" s="35"/>
      <c r="B183" s="36"/>
      <c r="C183" s="216" t="s">
        <v>303</v>
      </c>
      <c r="D183" s="216" t="s">
        <v>132</v>
      </c>
      <c r="E183" s="217" t="s">
        <v>300</v>
      </c>
      <c r="F183" s="218" t="s">
        <v>301</v>
      </c>
      <c r="G183" s="219" t="s">
        <v>135</v>
      </c>
      <c r="H183" s="220">
        <v>49.299999999999997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40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136</v>
      </c>
      <c r="AT183" s="228" t="s">
        <v>132</v>
      </c>
      <c r="AU183" s="228" t="s">
        <v>85</v>
      </c>
      <c r="AY183" s="14" t="s">
        <v>130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83</v>
      </c>
      <c r="BK183" s="229">
        <f>ROUND(I183*H183,2)</f>
        <v>0</v>
      </c>
      <c r="BL183" s="14" t="s">
        <v>136</v>
      </c>
      <c r="BM183" s="228" t="s">
        <v>304</v>
      </c>
    </row>
    <row r="184" s="2" customFormat="1" ht="24.15" customHeight="1">
      <c r="A184" s="35"/>
      <c r="B184" s="36"/>
      <c r="C184" s="216" t="s">
        <v>305</v>
      </c>
      <c r="D184" s="216" t="s">
        <v>132</v>
      </c>
      <c r="E184" s="217" t="s">
        <v>300</v>
      </c>
      <c r="F184" s="218" t="s">
        <v>301</v>
      </c>
      <c r="G184" s="219" t="s">
        <v>135</v>
      </c>
      <c r="H184" s="220">
        <v>8.8000000000000007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40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136</v>
      </c>
      <c r="AT184" s="228" t="s">
        <v>132</v>
      </c>
      <c r="AU184" s="228" t="s">
        <v>85</v>
      </c>
      <c r="AY184" s="14" t="s">
        <v>130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83</v>
      </c>
      <c r="BK184" s="229">
        <f>ROUND(I184*H184,2)</f>
        <v>0</v>
      </c>
      <c r="BL184" s="14" t="s">
        <v>136</v>
      </c>
      <c r="BM184" s="228" t="s">
        <v>306</v>
      </c>
    </row>
    <row r="185" s="2" customFormat="1" ht="21.75" customHeight="1">
      <c r="A185" s="35"/>
      <c r="B185" s="36"/>
      <c r="C185" s="216" t="s">
        <v>307</v>
      </c>
      <c r="D185" s="216" t="s">
        <v>132</v>
      </c>
      <c r="E185" s="217" t="s">
        <v>308</v>
      </c>
      <c r="F185" s="218" t="s">
        <v>309</v>
      </c>
      <c r="G185" s="219" t="s">
        <v>135</v>
      </c>
      <c r="H185" s="220">
        <v>224.40000000000001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40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136</v>
      </c>
      <c r="AT185" s="228" t="s">
        <v>132</v>
      </c>
      <c r="AU185" s="228" t="s">
        <v>85</v>
      </c>
      <c r="AY185" s="14" t="s">
        <v>130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83</v>
      </c>
      <c r="BK185" s="229">
        <f>ROUND(I185*H185,2)</f>
        <v>0</v>
      </c>
      <c r="BL185" s="14" t="s">
        <v>136</v>
      </c>
      <c r="BM185" s="228" t="s">
        <v>310</v>
      </c>
    </row>
    <row r="186" s="2" customFormat="1" ht="21.75" customHeight="1">
      <c r="A186" s="35"/>
      <c r="B186" s="36"/>
      <c r="C186" s="216" t="s">
        <v>311</v>
      </c>
      <c r="D186" s="216" t="s">
        <v>132</v>
      </c>
      <c r="E186" s="217" t="s">
        <v>308</v>
      </c>
      <c r="F186" s="218" t="s">
        <v>309</v>
      </c>
      <c r="G186" s="219" t="s">
        <v>135</v>
      </c>
      <c r="H186" s="220">
        <v>49.299999999999997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40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136</v>
      </c>
      <c r="AT186" s="228" t="s">
        <v>132</v>
      </c>
      <c r="AU186" s="228" t="s">
        <v>85</v>
      </c>
      <c r="AY186" s="14" t="s">
        <v>130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83</v>
      </c>
      <c r="BK186" s="229">
        <f>ROUND(I186*H186,2)</f>
        <v>0</v>
      </c>
      <c r="BL186" s="14" t="s">
        <v>136</v>
      </c>
      <c r="BM186" s="228" t="s">
        <v>312</v>
      </c>
    </row>
    <row r="187" s="2" customFormat="1" ht="21.75" customHeight="1">
      <c r="A187" s="35"/>
      <c r="B187" s="36"/>
      <c r="C187" s="216" t="s">
        <v>313</v>
      </c>
      <c r="D187" s="216" t="s">
        <v>132</v>
      </c>
      <c r="E187" s="217" t="s">
        <v>308</v>
      </c>
      <c r="F187" s="218" t="s">
        <v>309</v>
      </c>
      <c r="G187" s="219" t="s">
        <v>135</v>
      </c>
      <c r="H187" s="220">
        <v>8.8000000000000007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40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136</v>
      </c>
      <c r="AT187" s="228" t="s">
        <v>132</v>
      </c>
      <c r="AU187" s="228" t="s">
        <v>85</v>
      </c>
      <c r="AY187" s="14" t="s">
        <v>130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83</v>
      </c>
      <c r="BK187" s="229">
        <f>ROUND(I187*H187,2)</f>
        <v>0</v>
      </c>
      <c r="BL187" s="14" t="s">
        <v>136</v>
      </c>
      <c r="BM187" s="228" t="s">
        <v>314</v>
      </c>
    </row>
    <row r="188" s="2" customFormat="1" ht="21.75" customHeight="1">
      <c r="A188" s="35"/>
      <c r="B188" s="36"/>
      <c r="C188" s="216" t="s">
        <v>315</v>
      </c>
      <c r="D188" s="216" t="s">
        <v>132</v>
      </c>
      <c r="E188" s="217" t="s">
        <v>308</v>
      </c>
      <c r="F188" s="218" t="s">
        <v>309</v>
      </c>
      <c r="G188" s="219" t="s">
        <v>135</v>
      </c>
      <c r="H188" s="220">
        <v>130.5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40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136</v>
      </c>
      <c r="AT188" s="228" t="s">
        <v>132</v>
      </c>
      <c r="AU188" s="228" t="s">
        <v>85</v>
      </c>
      <c r="AY188" s="14" t="s">
        <v>130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83</v>
      </c>
      <c r="BK188" s="229">
        <f>ROUND(I188*H188,2)</f>
        <v>0</v>
      </c>
      <c r="BL188" s="14" t="s">
        <v>136</v>
      </c>
      <c r="BM188" s="228" t="s">
        <v>316</v>
      </c>
    </row>
    <row r="189" s="2" customFormat="1" ht="24.15" customHeight="1">
      <c r="A189" s="35"/>
      <c r="B189" s="36"/>
      <c r="C189" s="216" t="s">
        <v>317</v>
      </c>
      <c r="D189" s="216" t="s">
        <v>132</v>
      </c>
      <c r="E189" s="217" t="s">
        <v>318</v>
      </c>
      <c r="F189" s="218" t="s">
        <v>319</v>
      </c>
      <c r="G189" s="219" t="s">
        <v>135</v>
      </c>
      <c r="H189" s="220">
        <v>130.5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40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136</v>
      </c>
      <c r="AT189" s="228" t="s">
        <v>132</v>
      </c>
      <c r="AU189" s="228" t="s">
        <v>85</v>
      </c>
      <c r="AY189" s="14" t="s">
        <v>130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83</v>
      </c>
      <c r="BK189" s="229">
        <f>ROUND(I189*H189,2)</f>
        <v>0</v>
      </c>
      <c r="BL189" s="14" t="s">
        <v>136</v>
      </c>
      <c r="BM189" s="228" t="s">
        <v>320</v>
      </c>
    </row>
    <row r="190" s="2" customFormat="1" ht="24.15" customHeight="1">
      <c r="A190" s="35"/>
      <c r="B190" s="36"/>
      <c r="C190" s="216" t="s">
        <v>321</v>
      </c>
      <c r="D190" s="216" t="s">
        <v>132</v>
      </c>
      <c r="E190" s="217" t="s">
        <v>322</v>
      </c>
      <c r="F190" s="218" t="s">
        <v>323</v>
      </c>
      <c r="G190" s="219" t="s">
        <v>135</v>
      </c>
      <c r="H190" s="220">
        <v>224.40000000000001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40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136</v>
      </c>
      <c r="AT190" s="228" t="s">
        <v>132</v>
      </c>
      <c r="AU190" s="228" t="s">
        <v>85</v>
      </c>
      <c r="AY190" s="14" t="s">
        <v>130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83</v>
      </c>
      <c r="BK190" s="229">
        <f>ROUND(I190*H190,2)</f>
        <v>0</v>
      </c>
      <c r="BL190" s="14" t="s">
        <v>136</v>
      </c>
      <c r="BM190" s="228" t="s">
        <v>324</v>
      </c>
    </row>
    <row r="191" s="2" customFormat="1" ht="24.15" customHeight="1">
      <c r="A191" s="35"/>
      <c r="B191" s="36"/>
      <c r="C191" s="216" t="s">
        <v>325</v>
      </c>
      <c r="D191" s="216" t="s">
        <v>132</v>
      </c>
      <c r="E191" s="217" t="s">
        <v>322</v>
      </c>
      <c r="F191" s="218" t="s">
        <v>323</v>
      </c>
      <c r="G191" s="219" t="s">
        <v>135</v>
      </c>
      <c r="H191" s="220">
        <v>49.299999999999997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40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136</v>
      </c>
      <c r="AT191" s="228" t="s">
        <v>132</v>
      </c>
      <c r="AU191" s="228" t="s">
        <v>85</v>
      </c>
      <c r="AY191" s="14" t="s">
        <v>130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83</v>
      </c>
      <c r="BK191" s="229">
        <f>ROUND(I191*H191,2)</f>
        <v>0</v>
      </c>
      <c r="BL191" s="14" t="s">
        <v>136</v>
      </c>
      <c r="BM191" s="228" t="s">
        <v>326</v>
      </c>
    </row>
    <row r="192" s="2" customFormat="1" ht="24.15" customHeight="1">
      <c r="A192" s="35"/>
      <c r="B192" s="36"/>
      <c r="C192" s="216" t="s">
        <v>327</v>
      </c>
      <c r="D192" s="216" t="s">
        <v>132</v>
      </c>
      <c r="E192" s="217" t="s">
        <v>322</v>
      </c>
      <c r="F192" s="218" t="s">
        <v>323</v>
      </c>
      <c r="G192" s="219" t="s">
        <v>135</v>
      </c>
      <c r="H192" s="220">
        <v>8.8000000000000007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40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136</v>
      </c>
      <c r="AT192" s="228" t="s">
        <v>132</v>
      </c>
      <c r="AU192" s="228" t="s">
        <v>85</v>
      </c>
      <c r="AY192" s="14" t="s">
        <v>130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83</v>
      </c>
      <c r="BK192" s="229">
        <f>ROUND(I192*H192,2)</f>
        <v>0</v>
      </c>
      <c r="BL192" s="14" t="s">
        <v>136</v>
      </c>
      <c r="BM192" s="228" t="s">
        <v>328</v>
      </c>
    </row>
    <row r="193" s="2" customFormat="1" ht="24.15" customHeight="1">
      <c r="A193" s="35"/>
      <c r="B193" s="36"/>
      <c r="C193" s="216" t="s">
        <v>329</v>
      </c>
      <c r="D193" s="216" t="s">
        <v>132</v>
      </c>
      <c r="E193" s="217" t="s">
        <v>330</v>
      </c>
      <c r="F193" s="218" t="s">
        <v>331</v>
      </c>
      <c r="G193" s="219" t="s">
        <v>135</v>
      </c>
      <c r="H193" s="220">
        <v>130.5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40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136</v>
      </c>
      <c r="AT193" s="228" t="s">
        <v>132</v>
      </c>
      <c r="AU193" s="228" t="s">
        <v>85</v>
      </c>
      <c r="AY193" s="14" t="s">
        <v>130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83</v>
      </c>
      <c r="BK193" s="229">
        <f>ROUND(I193*H193,2)</f>
        <v>0</v>
      </c>
      <c r="BL193" s="14" t="s">
        <v>136</v>
      </c>
      <c r="BM193" s="228" t="s">
        <v>332</v>
      </c>
    </row>
    <row r="194" s="2" customFormat="1" ht="21.75" customHeight="1">
      <c r="A194" s="35"/>
      <c r="B194" s="36"/>
      <c r="C194" s="216" t="s">
        <v>333</v>
      </c>
      <c r="D194" s="216" t="s">
        <v>132</v>
      </c>
      <c r="E194" s="217" t="s">
        <v>334</v>
      </c>
      <c r="F194" s="218" t="s">
        <v>335</v>
      </c>
      <c r="G194" s="219" t="s">
        <v>135</v>
      </c>
      <c r="H194" s="220">
        <v>12.699999999999999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40</v>
      </c>
      <c r="O194" s="88"/>
      <c r="P194" s="226">
        <f>O194*H194</f>
        <v>0</v>
      </c>
      <c r="Q194" s="226">
        <v>0.15175</v>
      </c>
      <c r="R194" s="226">
        <f>Q194*H194</f>
        <v>1.9272249999999997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136</v>
      </c>
      <c r="AT194" s="228" t="s">
        <v>132</v>
      </c>
      <c r="AU194" s="228" t="s">
        <v>85</v>
      </c>
      <c r="AY194" s="14" t="s">
        <v>130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83</v>
      </c>
      <c r="BK194" s="229">
        <f>ROUND(I194*H194,2)</f>
        <v>0</v>
      </c>
      <c r="BL194" s="14" t="s">
        <v>136</v>
      </c>
      <c r="BM194" s="228" t="s">
        <v>336</v>
      </c>
    </row>
    <row r="195" s="2" customFormat="1" ht="37.8" customHeight="1">
      <c r="A195" s="35"/>
      <c r="B195" s="36"/>
      <c r="C195" s="216" t="s">
        <v>337</v>
      </c>
      <c r="D195" s="216" t="s">
        <v>132</v>
      </c>
      <c r="E195" s="217" t="s">
        <v>338</v>
      </c>
      <c r="F195" s="218" t="s">
        <v>339</v>
      </c>
      <c r="G195" s="219" t="s">
        <v>135</v>
      </c>
      <c r="H195" s="220">
        <v>13.199999999999999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40</v>
      </c>
      <c r="O195" s="88"/>
      <c r="P195" s="226">
        <f>O195*H195</f>
        <v>0</v>
      </c>
      <c r="Q195" s="226">
        <v>0.040000000000000001</v>
      </c>
      <c r="R195" s="226">
        <f>Q195*H195</f>
        <v>0.52800000000000002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136</v>
      </c>
      <c r="AT195" s="228" t="s">
        <v>132</v>
      </c>
      <c r="AU195" s="228" t="s">
        <v>85</v>
      </c>
      <c r="AY195" s="14" t="s">
        <v>130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83</v>
      </c>
      <c r="BK195" s="229">
        <f>ROUND(I195*H195,2)</f>
        <v>0</v>
      </c>
      <c r="BL195" s="14" t="s">
        <v>136</v>
      </c>
      <c r="BM195" s="228" t="s">
        <v>340</v>
      </c>
    </row>
    <row r="196" s="2" customFormat="1" ht="37.8" customHeight="1">
      <c r="A196" s="35"/>
      <c r="B196" s="36"/>
      <c r="C196" s="216" t="s">
        <v>341</v>
      </c>
      <c r="D196" s="216" t="s">
        <v>132</v>
      </c>
      <c r="E196" s="217" t="s">
        <v>342</v>
      </c>
      <c r="F196" s="218" t="s">
        <v>343</v>
      </c>
      <c r="G196" s="219" t="s">
        <v>135</v>
      </c>
      <c r="H196" s="220">
        <v>275.5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40</v>
      </c>
      <c r="O196" s="88"/>
      <c r="P196" s="226">
        <f>O196*H196</f>
        <v>0</v>
      </c>
      <c r="Q196" s="226">
        <v>0.040000000000000001</v>
      </c>
      <c r="R196" s="226">
        <f>Q196*H196</f>
        <v>11.02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136</v>
      </c>
      <c r="AT196" s="228" t="s">
        <v>132</v>
      </c>
      <c r="AU196" s="228" t="s">
        <v>85</v>
      </c>
      <c r="AY196" s="14" t="s">
        <v>130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83</v>
      </c>
      <c r="BK196" s="229">
        <f>ROUND(I196*H196,2)</f>
        <v>0</v>
      </c>
      <c r="BL196" s="14" t="s">
        <v>136</v>
      </c>
      <c r="BM196" s="228" t="s">
        <v>344</v>
      </c>
    </row>
    <row r="197" s="2" customFormat="1" ht="24.15" customHeight="1">
      <c r="A197" s="35"/>
      <c r="B197" s="36"/>
      <c r="C197" s="216" t="s">
        <v>345</v>
      </c>
      <c r="D197" s="216" t="s">
        <v>132</v>
      </c>
      <c r="E197" s="217" t="s">
        <v>346</v>
      </c>
      <c r="F197" s="218" t="s">
        <v>347</v>
      </c>
      <c r="G197" s="219" t="s">
        <v>135</v>
      </c>
      <c r="H197" s="220">
        <v>3.7000000000000002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40</v>
      </c>
      <c r="O197" s="88"/>
      <c r="P197" s="226">
        <f>O197*H197</f>
        <v>0</v>
      </c>
      <c r="Q197" s="226">
        <v>0.089219999999999994</v>
      </c>
      <c r="R197" s="226">
        <f>Q197*H197</f>
        <v>0.33011400000000002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136</v>
      </c>
      <c r="AT197" s="228" t="s">
        <v>132</v>
      </c>
      <c r="AU197" s="228" t="s">
        <v>85</v>
      </c>
      <c r="AY197" s="14" t="s">
        <v>130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83</v>
      </c>
      <c r="BK197" s="229">
        <f>ROUND(I197*H197,2)</f>
        <v>0</v>
      </c>
      <c r="BL197" s="14" t="s">
        <v>136</v>
      </c>
      <c r="BM197" s="228" t="s">
        <v>348</v>
      </c>
    </row>
    <row r="198" s="2" customFormat="1" ht="24.15" customHeight="1">
      <c r="A198" s="35"/>
      <c r="B198" s="36"/>
      <c r="C198" s="216" t="s">
        <v>349</v>
      </c>
      <c r="D198" s="216" t="s">
        <v>132</v>
      </c>
      <c r="E198" s="217" t="s">
        <v>350</v>
      </c>
      <c r="F198" s="218" t="s">
        <v>351</v>
      </c>
      <c r="G198" s="219" t="s">
        <v>135</v>
      </c>
      <c r="H198" s="220">
        <v>2.7999999999999998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40</v>
      </c>
      <c r="O198" s="88"/>
      <c r="P198" s="226">
        <f>O198*H198</f>
        <v>0</v>
      </c>
      <c r="Q198" s="226">
        <v>0.090620000000000006</v>
      </c>
      <c r="R198" s="226">
        <f>Q198*H198</f>
        <v>0.25373600000000002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136</v>
      </c>
      <c r="AT198" s="228" t="s">
        <v>132</v>
      </c>
      <c r="AU198" s="228" t="s">
        <v>85</v>
      </c>
      <c r="AY198" s="14" t="s">
        <v>130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83</v>
      </c>
      <c r="BK198" s="229">
        <f>ROUND(I198*H198,2)</f>
        <v>0</v>
      </c>
      <c r="BL198" s="14" t="s">
        <v>136</v>
      </c>
      <c r="BM198" s="228" t="s">
        <v>352</v>
      </c>
    </row>
    <row r="199" s="2" customFormat="1" ht="24.15" customHeight="1">
      <c r="A199" s="35"/>
      <c r="B199" s="36"/>
      <c r="C199" s="230" t="s">
        <v>353</v>
      </c>
      <c r="D199" s="230" t="s">
        <v>247</v>
      </c>
      <c r="E199" s="231" t="s">
        <v>354</v>
      </c>
      <c r="F199" s="232" t="s">
        <v>355</v>
      </c>
      <c r="G199" s="233" t="s">
        <v>135</v>
      </c>
      <c r="H199" s="234">
        <v>3.7999999999999998</v>
      </c>
      <c r="I199" s="235"/>
      <c r="J199" s="236">
        <f>ROUND(I199*H199,2)</f>
        <v>0</v>
      </c>
      <c r="K199" s="237"/>
      <c r="L199" s="238"/>
      <c r="M199" s="239" t="s">
        <v>1</v>
      </c>
      <c r="N199" s="240" t="s">
        <v>40</v>
      </c>
      <c r="O199" s="88"/>
      <c r="P199" s="226">
        <f>O199*H199</f>
        <v>0</v>
      </c>
      <c r="Q199" s="226">
        <v>0.13100000000000001</v>
      </c>
      <c r="R199" s="226">
        <f>Q199*H199</f>
        <v>0.49780000000000002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161</v>
      </c>
      <c r="AT199" s="228" t="s">
        <v>247</v>
      </c>
      <c r="AU199" s="228" t="s">
        <v>85</v>
      </c>
      <c r="AY199" s="14" t="s">
        <v>130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83</v>
      </c>
      <c r="BK199" s="229">
        <f>ROUND(I199*H199,2)</f>
        <v>0</v>
      </c>
      <c r="BL199" s="14" t="s">
        <v>136</v>
      </c>
      <c r="BM199" s="228" t="s">
        <v>356</v>
      </c>
    </row>
    <row r="200" s="2" customFormat="1" ht="24.15" customHeight="1">
      <c r="A200" s="35"/>
      <c r="B200" s="36"/>
      <c r="C200" s="230" t="s">
        <v>357</v>
      </c>
      <c r="D200" s="230" t="s">
        <v>247</v>
      </c>
      <c r="E200" s="231" t="s">
        <v>358</v>
      </c>
      <c r="F200" s="232" t="s">
        <v>359</v>
      </c>
      <c r="G200" s="233" t="s">
        <v>135</v>
      </c>
      <c r="H200" s="234">
        <v>2.8999999999999999</v>
      </c>
      <c r="I200" s="235"/>
      <c r="J200" s="236">
        <f>ROUND(I200*H200,2)</f>
        <v>0</v>
      </c>
      <c r="K200" s="237"/>
      <c r="L200" s="238"/>
      <c r="M200" s="239" t="s">
        <v>1</v>
      </c>
      <c r="N200" s="240" t="s">
        <v>40</v>
      </c>
      <c r="O200" s="88"/>
      <c r="P200" s="226">
        <f>O200*H200</f>
        <v>0</v>
      </c>
      <c r="Q200" s="226">
        <v>0.17499999999999999</v>
      </c>
      <c r="R200" s="226">
        <f>Q200*H200</f>
        <v>0.50749999999999995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161</v>
      </c>
      <c r="AT200" s="228" t="s">
        <v>247</v>
      </c>
      <c r="AU200" s="228" t="s">
        <v>85</v>
      </c>
      <c r="AY200" s="14" t="s">
        <v>130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83</v>
      </c>
      <c r="BK200" s="229">
        <f>ROUND(I200*H200,2)</f>
        <v>0</v>
      </c>
      <c r="BL200" s="14" t="s">
        <v>136</v>
      </c>
      <c r="BM200" s="228" t="s">
        <v>360</v>
      </c>
    </row>
    <row r="201" s="2" customFormat="1" ht="24.15" customHeight="1">
      <c r="A201" s="35"/>
      <c r="B201" s="36"/>
      <c r="C201" s="216" t="s">
        <v>361</v>
      </c>
      <c r="D201" s="216" t="s">
        <v>132</v>
      </c>
      <c r="E201" s="217" t="s">
        <v>362</v>
      </c>
      <c r="F201" s="218" t="s">
        <v>363</v>
      </c>
      <c r="G201" s="219" t="s">
        <v>135</v>
      </c>
      <c r="H201" s="220">
        <v>31.899999999999999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40</v>
      </c>
      <c r="O201" s="88"/>
      <c r="P201" s="226">
        <f>O201*H201</f>
        <v>0</v>
      </c>
      <c r="Q201" s="226">
        <v>0.11162</v>
      </c>
      <c r="R201" s="226">
        <f>Q201*H201</f>
        <v>3.5606779999999998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136</v>
      </c>
      <c r="AT201" s="228" t="s">
        <v>132</v>
      </c>
      <c r="AU201" s="228" t="s">
        <v>85</v>
      </c>
      <c r="AY201" s="14" t="s">
        <v>130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83</v>
      </c>
      <c r="BK201" s="229">
        <f>ROUND(I201*H201,2)</f>
        <v>0</v>
      </c>
      <c r="BL201" s="14" t="s">
        <v>136</v>
      </c>
      <c r="BM201" s="228" t="s">
        <v>364</v>
      </c>
    </row>
    <row r="202" s="2" customFormat="1" ht="24.15" customHeight="1">
      <c r="A202" s="35"/>
      <c r="B202" s="36"/>
      <c r="C202" s="230" t="s">
        <v>365</v>
      </c>
      <c r="D202" s="230" t="s">
        <v>247</v>
      </c>
      <c r="E202" s="231" t="s">
        <v>366</v>
      </c>
      <c r="F202" s="232" t="s">
        <v>367</v>
      </c>
      <c r="G202" s="233" t="s">
        <v>135</v>
      </c>
      <c r="H202" s="234">
        <v>31.899999999999999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40</v>
      </c>
      <c r="O202" s="88"/>
      <c r="P202" s="226">
        <f>O202*H202</f>
        <v>0</v>
      </c>
      <c r="Q202" s="226">
        <v>0.152</v>
      </c>
      <c r="R202" s="226">
        <f>Q202*H202</f>
        <v>4.8487999999999998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161</v>
      </c>
      <c r="AT202" s="228" t="s">
        <v>247</v>
      </c>
      <c r="AU202" s="228" t="s">
        <v>85</v>
      </c>
      <c r="AY202" s="14" t="s">
        <v>130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83</v>
      </c>
      <c r="BK202" s="229">
        <f>ROUND(I202*H202,2)</f>
        <v>0</v>
      </c>
      <c r="BL202" s="14" t="s">
        <v>136</v>
      </c>
      <c r="BM202" s="228" t="s">
        <v>368</v>
      </c>
    </row>
    <row r="203" s="12" customFormat="1" ht="22.8" customHeight="1">
      <c r="A203" s="12"/>
      <c r="B203" s="200"/>
      <c r="C203" s="201"/>
      <c r="D203" s="202" t="s">
        <v>74</v>
      </c>
      <c r="E203" s="214" t="s">
        <v>161</v>
      </c>
      <c r="F203" s="214" t="s">
        <v>369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SUM(P204:P209)</f>
        <v>0</v>
      </c>
      <c r="Q203" s="208"/>
      <c r="R203" s="209">
        <f>SUM(R204:R209)</f>
        <v>1.10128</v>
      </c>
      <c r="S203" s="208"/>
      <c r="T203" s="210">
        <f>SUM(T204:T209)</f>
        <v>3.8399999999999999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83</v>
      </c>
      <c r="AT203" s="212" t="s">
        <v>74</v>
      </c>
      <c r="AU203" s="212" t="s">
        <v>83</v>
      </c>
      <c r="AY203" s="211" t="s">
        <v>130</v>
      </c>
      <c r="BK203" s="213">
        <f>SUM(BK204:BK209)</f>
        <v>0</v>
      </c>
    </row>
    <row r="204" s="2" customFormat="1" ht="24.15" customHeight="1">
      <c r="A204" s="35"/>
      <c r="B204" s="36"/>
      <c r="C204" s="216" t="s">
        <v>370</v>
      </c>
      <c r="D204" s="216" t="s">
        <v>132</v>
      </c>
      <c r="E204" s="217" t="s">
        <v>371</v>
      </c>
      <c r="F204" s="218" t="s">
        <v>372</v>
      </c>
      <c r="G204" s="219" t="s">
        <v>164</v>
      </c>
      <c r="H204" s="220">
        <v>1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40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1.9199999999999999</v>
      </c>
      <c r="T204" s="227">
        <f>S204*H204</f>
        <v>1.9199999999999999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136</v>
      </c>
      <c r="AT204" s="228" t="s">
        <v>132</v>
      </c>
      <c r="AU204" s="228" t="s">
        <v>85</v>
      </c>
      <c r="AY204" s="14" t="s">
        <v>130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83</v>
      </c>
      <c r="BK204" s="229">
        <f>ROUND(I204*H204,2)</f>
        <v>0</v>
      </c>
      <c r="BL204" s="14" t="s">
        <v>136</v>
      </c>
      <c r="BM204" s="228" t="s">
        <v>373</v>
      </c>
    </row>
    <row r="205" s="2" customFormat="1" ht="24.15" customHeight="1">
      <c r="A205" s="35"/>
      <c r="B205" s="36"/>
      <c r="C205" s="216" t="s">
        <v>374</v>
      </c>
      <c r="D205" s="216" t="s">
        <v>132</v>
      </c>
      <c r="E205" s="217" t="s">
        <v>371</v>
      </c>
      <c r="F205" s="218" t="s">
        <v>372</v>
      </c>
      <c r="G205" s="219" t="s">
        <v>164</v>
      </c>
      <c r="H205" s="220">
        <v>1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40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1.9199999999999999</v>
      </c>
      <c r="T205" s="227">
        <f>S205*H205</f>
        <v>1.9199999999999999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136</v>
      </c>
      <c r="AT205" s="228" t="s">
        <v>132</v>
      </c>
      <c r="AU205" s="228" t="s">
        <v>85</v>
      </c>
      <c r="AY205" s="14" t="s">
        <v>130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83</v>
      </c>
      <c r="BK205" s="229">
        <f>ROUND(I205*H205,2)</f>
        <v>0</v>
      </c>
      <c r="BL205" s="14" t="s">
        <v>136</v>
      </c>
      <c r="BM205" s="228" t="s">
        <v>375</v>
      </c>
    </row>
    <row r="206" s="2" customFormat="1" ht="16.5" customHeight="1">
      <c r="A206" s="35"/>
      <c r="B206" s="36"/>
      <c r="C206" s="216" t="s">
        <v>376</v>
      </c>
      <c r="D206" s="216" t="s">
        <v>132</v>
      </c>
      <c r="E206" s="217" t="s">
        <v>377</v>
      </c>
      <c r="F206" s="218" t="s">
        <v>378</v>
      </c>
      <c r="G206" s="219" t="s">
        <v>250</v>
      </c>
      <c r="H206" s="220">
        <v>1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40</v>
      </c>
      <c r="O206" s="88"/>
      <c r="P206" s="226">
        <f>O206*H206</f>
        <v>0</v>
      </c>
      <c r="Q206" s="226">
        <v>0.41948000000000002</v>
      </c>
      <c r="R206" s="226">
        <f>Q206*H206</f>
        <v>0.41948000000000002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136</v>
      </c>
      <c r="AT206" s="228" t="s">
        <v>132</v>
      </c>
      <c r="AU206" s="228" t="s">
        <v>85</v>
      </c>
      <c r="AY206" s="14" t="s">
        <v>130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83</v>
      </c>
      <c r="BK206" s="229">
        <f>ROUND(I206*H206,2)</f>
        <v>0</v>
      </c>
      <c r="BL206" s="14" t="s">
        <v>136</v>
      </c>
      <c r="BM206" s="228" t="s">
        <v>379</v>
      </c>
    </row>
    <row r="207" s="2" customFormat="1" ht="24.15" customHeight="1">
      <c r="A207" s="35"/>
      <c r="B207" s="36"/>
      <c r="C207" s="230" t="s">
        <v>380</v>
      </c>
      <c r="D207" s="230" t="s">
        <v>247</v>
      </c>
      <c r="E207" s="231" t="s">
        <v>381</v>
      </c>
      <c r="F207" s="232" t="s">
        <v>382</v>
      </c>
      <c r="G207" s="233" t="s">
        <v>151</v>
      </c>
      <c r="H207" s="234">
        <v>11</v>
      </c>
      <c r="I207" s="235"/>
      <c r="J207" s="236">
        <f>ROUND(I207*H207,2)</f>
        <v>0</v>
      </c>
      <c r="K207" s="237"/>
      <c r="L207" s="238"/>
      <c r="M207" s="239" t="s">
        <v>1</v>
      </c>
      <c r="N207" s="240" t="s">
        <v>40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161</v>
      </c>
      <c r="AT207" s="228" t="s">
        <v>247</v>
      </c>
      <c r="AU207" s="228" t="s">
        <v>85</v>
      </c>
      <c r="AY207" s="14" t="s">
        <v>130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83</v>
      </c>
      <c r="BK207" s="229">
        <f>ROUND(I207*H207,2)</f>
        <v>0</v>
      </c>
      <c r="BL207" s="14" t="s">
        <v>136</v>
      </c>
      <c r="BM207" s="228" t="s">
        <v>383</v>
      </c>
    </row>
    <row r="208" s="2" customFormat="1" ht="24.15" customHeight="1">
      <c r="A208" s="35"/>
      <c r="B208" s="36"/>
      <c r="C208" s="216" t="s">
        <v>384</v>
      </c>
      <c r="D208" s="216" t="s">
        <v>132</v>
      </c>
      <c r="E208" s="217" t="s">
        <v>385</v>
      </c>
      <c r="F208" s="218" t="s">
        <v>386</v>
      </c>
      <c r="G208" s="219" t="s">
        <v>250</v>
      </c>
      <c r="H208" s="220">
        <v>1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40</v>
      </c>
      <c r="O208" s="88"/>
      <c r="P208" s="226">
        <f>O208*H208</f>
        <v>0</v>
      </c>
      <c r="Q208" s="226">
        <v>0.34089999999999998</v>
      </c>
      <c r="R208" s="226">
        <f>Q208*H208</f>
        <v>0.34089999999999998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136</v>
      </c>
      <c r="AT208" s="228" t="s">
        <v>132</v>
      </c>
      <c r="AU208" s="228" t="s">
        <v>85</v>
      </c>
      <c r="AY208" s="14" t="s">
        <v>130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83</v>
      </c>
      <c r="BK208" s="229">
        <f>ROUND(I208*H208,2)</f>
        <v>0</v>
      </c>
      <c r="BL208" s="14" t="s">
        <v>136</v>
      </c>
      <c r="BM208" s="228" t="s">
        <v>387</v>
      </c>
    </row>
    <row r="209" s="2" customFormat="1" ht="24.15" customHeight="1">
      <c r="A209" s="35"/>
      <c r="B209" s="36"/>
      <c r="C209" s="216" t="s">
        <v>388</v>
      </c>
      <c r="D209" s="216" t="s">
        <v>132</v>
      </c>
      <c r="E209" s="217" t="s">
        <v>389</v>
      </c>
      <c r="F209" s="218" t="s">
        <v>390</v>
      </c>
      <c r="G209" s="219" t="s">
        <v>250</v>
      </c>
      <c r="H209" s="220">
        <v>1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40</v>
      </c>
      <c r="O209" s="88"/>
      <c r="P209" s="226">
        <f>O209*H209</f>
        <v>0</v>
      </c>
      <c r="Q209" s="226">
        <v>0.34089999999999998</v>
      </c>
      <c r="R209" s="226">
        <f>Q209*H209</f>
        <v>0.34089999999999998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136</v>
      </c>
      <c r="AT209" s="228" t="s">
        <v>132</v>
      </c>
      <c r="AU209" s="228" t="s">
        <v>85</v>
      </c>
      <c r="AY209" s="14" t="s">
        <v>130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83</v>
      </c>
      <c r="BK209" s="229">
        <f>ROUND(I209*H209,2)</f>
        <v>0</v>
      </c>
      <c r="BL209" s="14" t="s">
        <v>136</v>
      </c>
      <c r="BM209" s="228" t="s">
        <v>391</v>
      </c>
    </row>
    <row r="210" s="12" customFormat="1" ht="22.8" customHeight="1">
      <c r="A210" s="12"/>
      <c r="B210" s="200"/>
      <c r="C210" s="201"/>
      <c r="D210" s="202" t="s">
        <v>74</v>
      </c>
      <c r="E210" s="214" t="s">
        <v>166</v>
      </c>
      <c r="F210" s="214" t="s">
        <v>392</v>
      </c>
      <c r="G210" s="201"/>
      <c r="H210" s="201"/>
      <c r="I210" s="204"/>
      <c r="J210" s="215">
        <f>BK210</f>
        <v>0</v>
      </c>
      <c r="K210" s="201"/>
      <c r="L210" s="206"/>
      <c r="M210" s="207"/>
      <c r="N210" s="208"/>
      <c r="O210" s="208"/>
      <c r="P210" s="209">
        <f>SUM(P211:P237)</f>
        <v>0</v>
      </c>
      <c r="Q210" s="208"/>
      <c r="R210" s="209">
        <f>SUM(R211:R237)</f>
        <v>107.87567809999999</v>
      </c>
      <c r="S210" s="208"/>
      <c r="T210" s="210">
        <f>SUM(T211:T237)</f>
        <v>0.23899999999999999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1" t="s">
        <v>83</v>
      </c>
      <c r="AT210" s="212" t="s">
        <v>74</v>
      </c>
      <c r="AU210" s="212" t="s">
        <v>83</v>
      </c>
      <c r="AY210" s="211" t="s">
        <v>130</v>
      </c>
      <c r="BK210" s="213">
        <f>SUM(BK211:BK237)</f>
        <v>0</v>
      </c>
    </row>
    <row r="211" s="2" customFormat="1" ht="16.5" customHeight="1">
      <c r="A211" s="35"/>
      <c r="B211" s="36"/>
      <c r="C211" s="216" t="s">
        <v>393</v>
      </c>
      <c r="D211" s="216" t="s">
        <v>132</v>
      </c>
      <c r="E211" s="217" t="s">
        <v>394</v>
      </c>
      <c r="F211" s="218" t="s">
        <v>395</v>
      </c>
      <c r="G211" s="219" t="s">
        <v>151</v>
      </c>
      <c r="H211" s="220">
        <v>3.5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40</v>
      </c>
      <c r="O211" s="88"/>
      <c r="P211" s="226">
        <f>O211*H211</f>
        <v>0</v>
      </c>
      <c r="Q211" s="226">
        <v>0.040079999999999998</v>
      </c>
      <c r="R211" s="226">
        <f>Q211*H211</f>
        <v>0.14027999999999999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136</v>
      </c>
      <c r="AT211" s="228" t="s">
        <v>132</v>
      </c>
      <c r="AU211" s="228" t="s">
        <v>85</v>
      </c>
      <c r="AY211" s="14" t="s">
        <v>130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83</v>
      </c>
      <c r="BK211" s="229">
        <f>ROUND(I211*H211,2)</f>
        <v>0</v>
      </c>
      <c r="BL211" s="14" t="s">
        <v>136</v>
      </c>
      <c r="BM211" s="228" t="s">
        <v>396</v>
      </c>
    </row>
    <row r="212" s="2" customFormat="1" ht="21.75" customHeight="1">
      <c r="A212" s="35"/>
      <c r="B212" s="36"/>
      <c r="C212" s="216" t="s">
        <v>397</v>
      </c>
      <c r="D212" s="216" t="s">
        <v>132</v>
      </c>
      <c r="E212" s="217" t="s">
        <v>398</v>
      </c>
      <c r="F212" s="218" t="s">
        <v>399</v>
      </c>
      <c r="G212" s="219" t="s">
        <v>151</v>
      </c>
      <c r="H212" s="220">
        <v>8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40</v>
      </c>
      <c r="O212" s="88"/>
      <c r="P212" s="226">
        <f>O212*H212</f>
        <v>0</v>
      </c>
      <c r="Q212" s="226">
        <v>0.00048000000000000001</v>
      </c>
      <c r="R212" s="226">
        <f>Q212*H212</f>
        <v>0.0038400000000000001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136</v>
      </c>
      <c r="AT212" s="228" t="s">
        <v>132</v>
      </c>
      <c r="AU212" s="228" t="s">
        <v>85</v>
      </c>
      <c r="AY212" s="14" t="s">
        <v>130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83</v>
      </c>
      <c r="BK212" s="229">
        <f>ROUND(I212*H212,2)</f>
        <v>0</v>
      </c>
      <c r="BL212" s="14" t="s">
        <v>136</v>
      </c>
      <c r="BM212" s="228" t="s">
        <v>400</v>
      </c>
    </row>
    <row r="213" s="2" customFormat="1" ht="24.15" customHeight="1">
      <c r="A213" s="35"/>
      <c r="B213" s="36"/>
      <c r="C213" s="216" t="s">
        <v>401</v>
      </c>
      <c r="D213" s="216" t="s">
        <v>132</v>
      </c>
      <c r="E213" s="217" t="s">
        <v>402</v>
      </c>
      <c r="F213" s="218" t="s">
        <v>403</v>
      </c>
      <c r="G213" s="219" t="s">
        <v>250</v>
      </c>
      <c r="H213" s="220">
        <v>6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40</v>
      </c>
      <c r="O213" s="88"/>
      <c r="P213" s="226">
        <f>O213*H213</f>
        <v>0</v>
      </c>
      <c r="Q213" s="226">
        <v>0.00069999999999999999</v>
      </c>
      <c r="R213" s="226">
        <f>Q213*H213</f>
        <v>0.0041999999999999997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136</v>
      </c>
      <c r="AT213" s="228" t="s">
        <v>132</v>
      </c>
      <c r="AU213" s="228" t="s">
        <v>85</v>
      </c>
      <c r="AY213" s="14" t="s">
        <v>130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83</v>
      </c>
      <c r="BK213" s="229">
        <f>ROUND(I213*H213,2)</f>
        <v>0</v>
      </c>
      <c r="BL213" s="14" t="s">
        <v>136</v>
      </c>
      <c r="BM213" s="228" t="s">
        <v>404</v>
      </c>
    </row>
    <row r="214" s="2" customFormat="1" ht="24.15" customHeight="1">
      <c r="A214" s="35"/>
      <c r="B214" s="36"/>
      <c r="C214" s="230" t="s">
        <v>405</v>
      </c>
      <c r="D214" s="230" t="s">
        <v>247</v>
      </c>
      <c r="E214" s="231" t="s">
        <v>406</v>
      </c>
      <c r="F214" s="232" t="s">
        <v>407</v>
      </c>
      <c r="G214" s="233" t="s">
        <v>250</v>
      </c>
      <c r="H214" s="234">
        <v>3</v>
      </c>
      <c r="I214" s="235"/>
      <c r="J214" s="236">
        <f>ROUND(I214*H214,2)</f>
        <v>0</v>
      </c>
      <c r="K214" s="237"/>
      <c r="L214" s="238"/>
      <c r="M214" s="239" t="s">
        <v>1</v>
      </c>
      <c r="N214" s="240" t="s">
        <v>40</v>
      </c>
      <c r="O214" s="88"/>
      <c r="P214" s="226">
        <f>O214*H214</f>
        <v>0</v>
      </c>
      <c r="Q214" s="226">
        <v>0.0035000000000000001</v>
      </c>
      <c r="R214" s="226">
        <f>Q214*H214</f>
        <v>0.010500000000000001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161</v>
      </c>
      <c r="AT214" s="228" t="s">
        <v>247</v>
      </c>
      <c r="AU214" s="228" t="s">
        <v>85</v>
      </c>
      <c r="AY214" s="14" t="s">
        <v>130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83</v>
      </c>
      <c r="BK214" s="229">
        <f>ROUND(I214*H214,2)</f>
        <v>0</v>
      </c>
      <c r="BL214" s="14" t="s">
        <v>136</v>
      </c>
      <c r="BM214" s="228" t="s">
        <v>408</v>
      </c>
    </row>
    <row r="215" s="2" customFormat="1" ht="24.15" customHeight="1">
      <c r="A215" s="35"/>
      <c r="B215" s="36"/>
      <c r="C215" s="230" t="s">
        <v>409</v>
      </c>
      <c r="D215" s="230" t="s">
        <v>247</v>
      </c>
      <c r="E215" s="231" t="s">
        <v>410</v>
      </c>
      <c r="F215" s="232" t="s">
        <v>411</v>
      </c>
      <c r="G215" s="233" t="s">
        <v>250</v>
      </c>
      <c r="H215" s="234">
        <v>3</v>
      </c>
      <c r="I215" s="235"/>
      <c r="J215" s="236">
        <f>ROUND(I215*H215,2)</f>
        <v>0</v>
      </c>
      <c r="K215" s="237"/>
      <c r="L215" s="238"/>
      <c r="M215" s="239" t="s">
        <v>1</v>
      </c>
      <c r="N215" s="240" t="s">
        <v>40</v>
      </c>
      <c r="O215" s="88"/>
      <c r="P215" s="226">
        <f>O215*H215</f>
        <v>0</v>
      </c>
      <c r="Q215" s="226">
        <v>0.0025000000000000001</v>
      </c>
      <c r="R215" s="226">
        <f>Q215*H215</f>
        <v>0.0074999999999999997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161</v>
      </c>
      <c r="AT215" s="228" t="s">
        <v>247</v>
      </c>
      <c r="AU215" s="228" t="s">
        <v>85</v>
      </c>
      <c r="AY215" s="14" t="s">
        <v>130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83</v>
      </c>
      <c r="BK215" s="229">
        <f>ROUND(I215*H215,2)</f>
        <v>0</v>
      </c>
      <c r="BL215" s="14" t="s">
        <v>136</v>
      </c>
      <c r="BM215" s="228" t="s">
        <v>412</v>
      </c>
    </row>
    <row r="216" s="2" customFormat="1" ht="24.15" customHeight="1">
      <c r="A216" s="35"/>
      <c r="B216" s="36"/>
      <c r="C216" s="216" t="s">
        <v>413</v>
      </c>
      <c r="D216" s="216" t="s">
        <v>132</v>
      </c>
      <c r="E216" s="217" t="s">
        <v>414</v>
      </c>
      <c r="F216" s="218" t="s">
        <v>415</v>
      </c>
      <c r="G216" s="219" t="s">
        <v>250</v>
      </c>
      <c r="H216" s="220">
        <v>2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40</v>
      </c>
      <c r="O216" s="88"/>
      <c r="P216" s="226">
        <f>O216*H216</f>
        <v>0</v>
      </c>
      <c r="Q216" s="226">
        <v>0.11241</v>
      </c>
      <c r="R216" s="226">
        <f>Q216*H216</f>
        <v>0.22481999999999999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136</v>
      </c>
      <c r="AT216" s="228" t="s">
        <v>132</v>
      </c>
      <c r="AU216" s="228" t="s">
        <v>85</v>
      </c>
      <c r="AY216" s="14" t="s">
        <v>130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83</v>
      </c>
      <c r="BK216" s="229">
        <f>ROUND(I216*H216,2)</f>
        <v>0</v>
      </c>
      <c r="BL216" s="14" t="s">
        <v>136</v>
      </c>
      <c r="BM216" s="228" t="s">
        <v>416</v>
      </c>
    </row>
    <row r="217" s="2" customFormat="1" ht="24.15" customHeight="1">
      <c r="A217" s="35"/>
      <c r="B217" s="36"/>
      <c r="C217" s="216" t="s">
        <v>417</v>
      </c>
      <c r="D217" s="216" t="s">
        <v>132</v>
      </c>
      <c r="E217" s="217" t="s">
        <v>414</v>
      </c>
      <c r="F217" s="218" t="s">
        <v>415</v>
      </c>
      <c r="G217" s="219" t="s">
        <v>250</v>
      </c>
      <c r="H217" s="220">
        <v>3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40</v>
      </c>
      <c r="O217" s="88"/>
      <c r="P217" s="226">
        <f>O217*H217</f>
        <v>0</v>
      </c>
      <c r="Q217" s="226">
        <v>0.11241</v>
      </c>
      <c r="R217" s="226">
        <f>Q217*H217</f>
        <v>0.33722999999999997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136</v>
      </c>
      <c r="AT217" s="228" t="s">
        <v>132</v>
      </c>
      <c r="AU217" s="228" t="s">
        <v>85</v>
      </c>
      <c r="AY217" s="14" t="s">
        <v>130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83</v>
      </c>
      <c r="BK217" s="229">
        <f>ROUND(I217*H217,2)</f>
        <v>0</v>
      </c>
      <c r="BL217" s="14" t="s">
        <v>136</v>
      </c>
      <c r="BM217" s="228" t="s">
        <v>418</v>
      </c>
    </row>
    <row r="218" s="2" customFormat="1" ht="21.75" customHeight="1">
      <c r="A218" s="35"/>
      <c r="B218" s="36"/>
      <c r="C218" s="230" t="s">
        <v>419</v>
      </c>
      <c r="D218" s="230" t="s">
        <v>247</v>
      </c>
      <c r="E218" s="231" t="s">
        <v>420</v>
      </c>
      <c r="F218" s="232" t="s">
        <v>421</v>
      </c>
      <c r="G218" s="233" t="s">
        <v>250</v>
      </c>
      <c r="H218" s="234">
        <v>3</v>
      </c>
      <c r="I218" s="235"/>
      <c r="J218" s="236">
        <f>ROUND(I218*H218,2)</f>
        <v>0</v>
      </c>
      <c r="K218" s="237"/>
      <c r="L218" s="238"/>
      <c r="M218" s="239" t="s">
        <v>1</v>
      </c>
      <c r="N218" s="240" t="s">
        <v>40</v>
      </c>
      <c r="O218" s="88"/>
      <c r="P218" s="226">
        <f>O218*H218</f>
        <v>0</v>
      </c>
      <c r="Q218" s="226">
        <v>0.0061000000000000004</v>
      </c>
      <c r="R218" s="226">
        <f>Q218*H218</f>
        <v>0.0183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161</v>
      </c>
      <c r="AT218" s="228" t="s">
        <v>247</v>
      </c>
      <c r="AU218" s="228" t="s">
        <v>85</v>
      </c>
      <c r="AY218" s="14" t="s">
        <v>130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83</v>
      </c>
      <c r="BK218" s="229">
        <f>ROUND(I218*H218,2)</f>
        <v>0</v>
      </c>
      <c r="BL218" s="14" t="s">
        <v>136</v>
      </c>
      <c r="BM218" s="228" t="s">
        <v>422</v>
      </c>
    </row>
    <row r="219" s="2" customFormat="1" ht="24.15" customHeight="1">
      <c r="A219" s="35"/>
      <c r="B219" s="36"/>
      <c r="C219" s="216" t="s">
        <v>423</v>
      </c>
      <c r="D219" s="216" t="s">
        <v>132</v>
      </c>
      <c r="E219" s="217" t="s">
        <v>424</v>
      </c>
      <c r="F219" s="218" t="s">
        <v>425</v>
      </c>
      <c r="G219" s="219" t="s">
        <v>135</v>
      </c>
      <c r="H219" s="220">
        <v>2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40</v>
      </c>
      <c r="O219" s="88"/>
      <c r="P219" s="226">
        <f>O219*H219</f>
        <v>0</v>
      </c>
      <c r="Q219" s="226">
        <v>0.0011999999999999999</v>
      </c>
      <c r="R219" s="226">
        <f>Q219*H219</f>
        <v>0.0023999999999999998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136</v>
      </c>
      <c r="AT219" s="228" t="s">
        <v>132</v>
      </c>
      <c r="AU219" s="228" t="s">
        <v>85</v>
      </c>
      <c r="AY219" s="14" t="s">
        <v>130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83</v>
      </c>
      <c r="BK219" s="229">
        <f>ROUND(I219*H219,2)</f>
        <v>0</v>
      </c>
      <c r="BL219" s="14" t="s">
        <v>136</v>
      </c>
      <c r="BM219" s="228" t="s">
        <v>426</v>
      </c>
    </row>
    <row r="220" s="2" customFormat="1" ht="16.5" customHeight="1">
      <c r="A220" s="35"/>
      <c r="B220" s="36"/>
      <c r="C220" s="216" t="s">
        <v>427</v>
      </c>
      <c r="D220" s="216" t="s">
        <v>132</v>
      </c>
      <c r="E220" s="217" t="s">
        <v>428</v>
      </c>
      <c r="F220" s="218" t="s">
        <v>429</v>
      </c>
      <c r="G220" s="219" t="s">
        <v>135</v>
      </c>
      <c r="H220" s="220">
        <v>2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40</v>
      </c>
      <c r="O220" s="88"/>
      <c r="P220" s="226">
        <f>O220*H220</f>
        <v>0</v>
      </c>
      <c r="Q220" s="226">
        <v>1.0000000000000001E-05</v>
      </c>
      <c r="R220" s="226">
        <f>Q220*H220</f>
        <v>2.0000000000000002E-05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136</v>
      </c>
      <c r="AT220" s="228" t="s">
        <v>132</v>
      </c>
      <c r="AU220" s="228" t="s">
        <v>85</v>
      </c>
      <c r="AY220" s="14" t="s">
        <v>130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83</v>
      </c>
      <c r="BK220" s="229">
        <f>ROUND(I220*H220,2)</f>
        <v>0</v>
      </c>
      <c r="BL220" s="14" t="s">
        <v>136</v>
      </c>
      <c r="BM220" s="228" t="s">
        <v>430</v>
      </c>
    </row>
    <row r="221" s="2" customFormat="1" ht="24.15" customHeight="1">
      <c r="A221" s="35"/>
      <c r="B221" s="36"/>
      <c r="C221" s="216" t="s">
        <v>431</v>
      </c>
      <c r="D221" s="216" t="s">
        <v>132</v>
      </c>
      <c r="E221" s="217" t="s">
        <v>432</v>
      </c>
      <c r="F221" s="218" t="s">
        <v>433</v>
      </c>
      <c r="G221" s="219" t="s">
        <v>151</v>
      </c>
      <c r="H221" s="220">
        <v>84.099999999999994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40</v>
      </c>
      <c r="O221" s="88"/>
      <c r="P221" s="226">
        <f>O221*H221</f>
        <v>0</v>
      </c>
      <c r="Q221" s="226">
        <v>0.10988000000000001</v>
      </c>
      <c r="R221" s="226">
        <f>Q221*H221</f>
        <v>9.2409079999999992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136</v>
      </c>
      <c r="AT221" s="228" t="s">
        <v>132</v>
      </c>
      <c r="AU221" s="228" t="s">
        <v>85</v>
      </c>
      <c r="AY221" s="14" t="s">
        <v>130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83</v>
      </c>
      <c r="BK221" s="229">
        <f>ROUND(I221*H221,2)</f>
        <v>0</v>
      </c>
      <c r="BL221" s="14" t="s">
        <v>136</v>
      </c>
      <c r="BM221" s="228" t="s">
        <v>434</v>
      </c>
    </row>
    <row r="222" s="2" customFormat="1" ht="24.15" customHeight="1">
      <c r="A222" s="35"/>
      <c r="B222" s="36"/>
      <c r="C222" s="216" t="s">
        <v>435</v>
      </c>
      <c r="D222" s="216" t="s">
        <v>132</v>
      </c>
      <c r="E222" s="217" t="s">
        <v>436</v>
      </c>
      <c r="F222" s="218" t="s">
        <v>437</v>
      </c>
      <c r="G222" s="219" t="s">
        <v>151</v>
      </c>
      <c r="H222" s="220">
        <v>102.45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40</v>
      </c>
      <c r="O222" s="88"/>
      <c r="P222" s="226">
        <f>O222*H222</f>
        <v>0</v>
      </c>
      <c r="Q222" s="226">
        <v>0.089779999999999999</v>
      </c>
      <c r="R222" s="226">
        <f>Q222*H222</f>
        <v>9.1979609999999994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136</v>
      </c>
      <c r="AT222" s="228" t="s">
        <v>132</v>
      </c>
      <c r="AU222" s="228" t="s">
        <v>85</v>
      </c>
      <c r="AY222" s="14" t="s">
        <v>130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83</v>
      </c>
      <c r="BK222" s="229">
        <f>ROUND(I222*H222,2)</f>
        <v>0</v>
      </c>
      <c r="BL222" s="14" t="s">
        <v>136</v>
      </c>
      <c r="BM222" s="228" t="s">
        <v>438</v>
      </c>
    </row>
    <row r="223" s="2" customFormat="1" ht="16.5" customHeight="1">
      <c r="A223" s="35"/>
      <c r="B223" s="36"/>
      <c r="C223" s="230" t="s">
        <v>439</v>
      </c>
      <c r="D223" s="230" t="s">
        <v>247</v>
      </c>
      <c r="E223" s="231" t="s">
        <v>440</v>
      </c>
      <c r="F223" s="232" t="s">
        <v>441</v>
      </c>
      <c r="G223" s="233" t="s">
        <v>135</v>
      </c>
      <c r="H223" s="234">
        <v>10.244999999999999</v>
      </c>
      <c r="I223" s="235"/>
      <c r="J223" s="236">
        <f>ROUND(I223*H223,2)</f>
        <v>0</v>
      </c>
      <c r="K223" s="237"/>
      <c r="L223" s="238"/>
      <c r="M223" s="239" t="s">
        <v>1</v>
      </c>
      <c r="N223" s="240" t="s">
        <v>40</v>
      </c>
      <c r="O223" s="88"/>
      <c r="P223" s="226">
        <f>O223*H223</f>
        <v>0</v>
      </c>
      <c r="Q223" s="226">
        <v>0.222</v>
      </c>
      <c r="R223" s="226">
        <f>Q223*H223</f>
        <v>2.2743899999999999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161</v>
      </c>
      <c r="AT223" s="228" t="s">
        <v>247</v>
      </c>
      <c r="AU223" s="228" t="s">
        <v>85</v>
      </c>
      <c r="AY223" s="14" t="s">
        <v>130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83</v>
      </c>
      <c r="BK223" s="229">
        <f>ROUND(I223*H223,2)</f>
        <v>0</v>
      </c>
      <c r="BL223" s="14" t="s">
        <v>136</v>
      </c>
      <c r="BM223" s="228" t="s">
        <v>442</v>
      </c>
    </row>
    <row r="224" s="2" customFormat="1" ht="33" customHeight="1">
      <c r="A224" s="35"/>
      <c r="B224" s="36"/>
      <c r="C224" s="216" t="s">
        <v>443</v>
      </c>
      <c r="D224" s="216" t="s">
        <v>132</v>
      </c>
      <c r="E224" s="217" t="s">
        <v>444</v>
      </c>
      <c r="F224" s="218" t="s">
        <v>445</v>
      </c>
      <c r="G224" s="219" t="s">
        <v>151</v>
      </c>
      <c r="H224" s="220">
        <v>117.2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40</v>
      </c>
      <c r="O224" s="88"/>
      <c r="P224" s="226">
        <f>O224*H224</f>
        <v>0</v>
      </c>
      <c r="Q224" s="226">
        <v>0.16850000000000001</v>
      </c>
      <c r="R224" s="226">
        <f>Q224*H224</f>
        <v>19.748200000000001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136</v>
      </c>
      <c r="AT224" s="228" t="s">
        <v>132</v>
      </c>
      <c r="AU224" s="228" t="s">
        <v>85</v>
      </c>
      <c r="AY224" s="14" t="s">
        <v>130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83</v>
      </c>
      <c r="BK224" s="229">
        <f>ROUND(I224*H224,2)</f>
        <v>0</v>
      </c>
      <c r="BL224" s="14" t="s">
        <v>136</v>
      </c>
      <c r="BM224" s="228" t="s">
        <v>446</v>
      </c>
    </row>
    <row r="225" s="2" customFormat="1" ht="24.15" customHeight="1">
      <c r="A225" s="35"/>
      <c r="B225" s="36"/>
      <c r="C225" s="216" t="s">
        <v>447</v>
      </c>
      <c r="D225" s="216" t="s">
        <v>132</v>
      </c>
      <c r="E225" s="217" t="s">
        <v>448</v>
      </c>
      <c r="F225" s="218" t="s">
        <v>449</v>
      </c>
      <c r="G225" s="219" t="s">
        <v>151</v>
      </c>
      <c r="H225" s="220">
        <v>16.75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40</v>
      </c>
      <c r="O225" s="88"/>
      <c r="P225" s="226">
        <f>O225*H225</f>
        <v>0</v>
      </c>
      <c r="Q225" s="226">
        <v>0.0143</v>
      </c>
      <c r="R225" s="226">
        <f>Q225*H225</f>
        <v>0.23952500000000002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136</v>
      </c>
      <c r="AT225" s="228" t="s">
        <v>132</v>
      </c>
      <c r="AU225" s="228" t="s">
        <v>85</v>
      </c>
      <c r="AY225" s="14" t="s">
        <v>130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83</v>
      </c>
      <c r="BK225" s="229">
        <f>ROUND(I225*H225,2)</f>
        <v>0</v>
      </c>
      <c r="BL225" s="14" t="s">
        <v>136</v>
      </c>
      <c r="BM225" s="228" t="s">
        <v>450</v>
      </c>
    </row>
    <row r="226" s="2" customFormat="1" ht="24.15" customHeight="1">
      <c r="A226" s="35"/>
      <c r="B226" s="36"/>
      <c r="C226" s="216" t="s">
        <v>451</v>
      </c>
      <c r="D226" s="216" t="s">
        <v>132</v>
      </c>
      <c r="E226" s="217" t="s">
        <v>452</v>
      </c>
      <c r="F226" s="218" t="s">
        <v>453</v>
      </c>
      <c r="G226" s="219" t="s">
        <v>151</v>
      </c>
      <c r="H226" s="220">
        <v>85.950000000000003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40</v>
      </c>
      <c r="O226" s="88"/>
      <c r="P226" s="226">
        <f>O226*H226</f>
        <v>0</v>
      </c>
      <c r="Q226" s="226">
        <v>0.18292</v>
      </c>
      <c r="R226" s="226">
        <f>Q226*H226</f>
        <v>15.721974000000001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136</v>
      </c>
      <c r="AT226" s="228" t="s">
        <v>132</v>
      </c>
      <c r="AU226" s="228" t="s">
        <v>85</v>
      </c>
      <c r="AY226" s="14" t="s">
        <v>130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83</v>
      </c>
      <c r="BK226" s="229">
        <f>ROUND(I226*H226,2)</f>
        <v>0</v>
      </c>
      <c r="BL226" s="14" t="s">
        <v>136</v>
      </c>
      <c r="BM226" s="228" t="s">
        <v>454</v>
      </c>
    </row>
    <row r="227" s="2" customFormat="1" ht="24.15" customHeight="1">
      <c r="A227" s="35"/>
      <c r="B227" s="36"/>
      <c r="C227" s="216" t="s">
        <v>455</v>
      </c>
      <c r="D227" s="216" t="s">
        <v>132</v>
      </c>
      <c r="E227" s="217" t="s">
        <v>456</v>
      </c>
      <c r="F227" s="218" t="s">
        <v>457</v>
      </c>
      <c r="G227" s="219" t="s">
        <v>151</v>
      </c>
      <c r="H227" s="220">
        <v>142.75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40</v>
      </c>
      <c r="O227" s="88"/>
      <c r="P227" s="226">
        <f>O227*H227</f>
        <v>0</v>
      </c>
      <c r="Q227" s="226">
        <v>0.10095</v>
      </c>
      <c r="R227" s="226">
        <f>Q227*H227</f>
        <v>14.410612499999999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136</v>
      </c>
      <c r="AT227" s="228" t="s">
        <v>132</v>
      </c>
      <c r="AU227" s="228" t="s">
        <v>85</v>
      </c>
      <c r="AY227" s="14" t="s">
        <v>130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83</v>
      </c>
      <c r="BK227" s="229">
        <f>ROUND(I227*H227,2)</f>
        <v>0</v>
      </c>
      <c r="BL227" s="14" t="s">
        <v>136</v>
      </c>
      <c r="BM227" s="228" t="s">
        <v>458</v>
      </c>
    </row>
    <row r="228" s="2" customFormat="1" ht="16.5" customHeight="1">
      <c r="A228" s="35"/>
      <c r="B228" s="36"/>
      <c r="C228" s="230" t="s">
        <v>459</v>
      </c>
      <c r="D228" s="230" t="s">
        <v>247</v>
      </c>
      <c r="E228" s="231" t="s">
        <v>460</v>
      </c>
      <c r="F228" s="232" t="s">
        <v>461</v>
      </c>
      <c r="G228" s="233" t="s">
        <v>151</v>
      </c>
      <c r="H228" s="234">
        <v>73.5</v>
      </c>
      <c r="I228" s="235"/>
      <c r="J228" s="236">
        <f>ROUND(I228*H228,2)</f>
        <v>0</v>
      </c>
      <c r="K228" s="237"/>
      <c r="L228" s="238"/>
      <c r="M228" s="239" t="s">
        <v>1</v>
      </c>
      <c r="N228" s="240" t="s">
        <v>40</v>
      </c>
      <c r="O228" s="88"/>
      <c r="P228" s="226">
        <f>O228*H228</f>
        <v>0</v>
      </c>
      <c r="Q228" s="226">
        <v>0.028000000000000001</v>
      </c>
      <c r="R228" s="226">
        <f>Q228*H228</f>
        <v>2.0579999999999998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161</v>
      </c>
      <c r="AT228" s="228" t="s">
        <v>247</v>
      </c>
      <c r="AU228" s="228" t="s">
        <v>85</v>
      </c>
      <c r="AY228" s="14" t="s">
        <v>130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83</v>
      </c>
      <c r="BK228" s="229">
        <f>ROUND(I228*H228,2)</f>
        <v>0</v>
      </c>
      <c r="BL228" s="14" t="s">
        <v>136</v>
      </c>
      <c r="BM228" s="228" t="s">
        <v>462</v>
      </c>
    </row>
    <row r="229" s="2" customFormat="1" ht="16.5" customHeight="1">
      <c r="A229" s="35"/>
      <c r="B229" s="36"/>
      <c r="C229" s="230" t="s">
        <v>463</v>
      </c>
      <c r="D229" s="230" t="s">
        <v>247</v>
      </c>
      <c r="E229" s="231" t="s">
        <v>464</v>
      </c>
      <c r="F229" s="232" t="s">
        <v>465</v>
      </c>
      <c r="G229" s="233" t="s">
        <v>151</v>
      </c>
      <c r="H229" s="234">
        <v>69.25</v>
      </c>
      <c r="I229" s="235"/>
      <c r="J229" s="236">
        <f>ROUND(I229*H229,2)</f>
        <v>0</v>
      </c>
      <c r="K229" s="237"/>
      <c r="L229" s="238"/>
      <c r="M229" s="239" t="s">
        <v>1</v>
      </c>
      <c r="N229" s="240" t="s">
        <v>40</v>
      </c>
      <c r="O229" s="88"/>
      <c r="P229" s="226">
        <f>O229*H229</f>
        <v>0</v>
      </c>
      <c r="Q229" s="226">
        <v>0.042999999999999997</v>
      </c>
      <c r="R229" s="226">
        <f>Q229*H229</f>
        <v>2.9777499999999999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161</v>
      </c>
      <c r="AT229" s="228" t="s">
        <v>247</v>
      </c>
      <c r="AU229" s="228" t="s">
        <v>85</v>
      </c>
      <c r="AY229" s="14" t="s">
        <v>130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83</v>
      </c>
      <c r="BK229" s="229">
        <f>ROUND(I229*H229,2)</f>
        <v>0</v>
      </c>
      <c r="BL229" s="14" t="s">
        <v>136</v>
      </c>
      <c r="BM229" s="228" t="s">
        <v>466</v>
      </c>
    </row>
    <row r="230" s="2" customFormat="1" ht="24.15" customHeight="1">
      <c r="A230" s="35"/>
      <c r="B230" s="36"/>
      <c r="C230" s="216" t="s">
        <v>467</v>
      </c>
      <c r="D230" s="216" t="s">
        <v>132</v>
      </c>
      <c r="E230" s="217" t="s">
        <v>468</v>
      </c>
      <c r="F230" s="218" t="s">
        <v>469</v>
      </c>
      <c r="G230" s="219" t="s">
        <v>164</v>
      </c>
      <c r="H230" s="220">
        <v>11.640000000000001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40</v>
      </c>
      <c r="O230" s="88"/>
      <c r="P230" s="226">
        <f>O230*H230</f>
        <v>0</v>
      </c>
      <c r="Q230" s="226">
        <v>2.2563399999999998</v>
      </c>
      <c r="R230" s="226">
        <f>Q230*H230</f>
        <v>26.2637976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136</v>
      </c>
      <c r="AT230" s="228" t="s">
        <v>132</v>
      </c>
      <c r="AU230" s="228" t="s">
        <v>85</v>
      </c>
      <c r="AY230" s="14" t="s">
        <v>130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83</v>
      </c>
      <c r="BK230" s="229">
        <f>ROUND(I230*H230,2)</f>
        <v>0</v>
      </c>
      <c r="BL230" s="14" t="s">
        <v>136</v>
      </c>
      <c r="BM230" s="228" t="s">
        <v>470</v>
      </c>
    </row>
    <row r="231" s="2" customFormat="1" ht="24.15" customHeight="1">
      <c r="A231" s="35"/>
      <c r="B231" s="36"/>
      <c r="C231" s="216" t="s">
        <v>471</v>
      </c>
      <c r="D231" s="216" t="s">
        <v>132</v>
      </c>
      <c r="E231" s="217" t="s">
        <v>472</v>
      </c>
      <c r="F231" s="218" t="s">
        <v>473</v>
      </c>
      <c r="G231" s="219" t="s">
        <v>135</v>
      </c>
      <c r="H231" s="220">
        <v>308.10000000000002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40</v>
      </c>
      <c r="O231" s="88"/>
      <c r="P231" s="226">
        <f>O231*H231</f>
        <v>0</v>
      </c>
      <c r="Q231" s="226">
        <v>0.00036000000000000002</v>
      </c>
      <c r="R231" s="226">
        <f>Q231*H231</f>
        <v>0.11091600000000002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136</v>
      </c>
      <c r="AT231" s="228" t="s">
        <v>132</v>
      </c>
      <c r="AU231" s="228" t="s">
        <v>85</v>
      </c>
      <c r="AY231" s="14" t="s">
        <v>130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83</v>
      </c>
      <c r="BK231" s="229">
        <f>ROUND(I231*H231,2)</f>
        <v>0</v>
      </c>
      <c r="BL231" s="14" t="s">
        <v>136</v>
      </c>
      <c r="BM231" s="228" t="s">
        <v>474</v>
      </c>
    </row>
    <row r="232" s="2" customFormat="1" ht="33" customHeight="1">
      <c r="A232" s="35"/>
      <c r="B232" s="36"/>
      <c r="C232" s="216" t="s">
        <v>475</v>
      </c>
      <c r="D232" s="216" t="s">
        <v>132</v>
      </c>
      <c r="E232" s="217" t="s">
        <v>476</v>
      </c>
      <c r="F232" s="218" t="s">
        <v>477</v>
      </c>
      <c r="G232" s="219" t="s">
        <v>151</v>
      </c>
      <c r="H232" s="220">
        <v>102.40000000000001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40</v>
      </c>
      <c r="O232" s="88"/>
      <c r="P232" s="226">
        <f>O232*H232</f>
        <v>0</v>
      </c>
      <c r="Q232" s="226">
        <v>0.00060999999999999997</v>
      </c>
      <c r="R232" s="226">
        <f>Q232*H232</f>
        <v>0.062463999999999999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136</v>
      </c>
      <c r="AT232" s="228" t="s">
        <v>132</v>
      </c>
      <c r="AU232" s="228" t="s">
        <v>85</v>
      </c>
      <c r="AY232" s="14" t="s">
        <v>130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83</v>
      </c>
      <c r="BK232" s="229">
        <f>ROUND(I232*H232,2)</f>
        <v>0</v>
      </c>
      <c r="BL232" s="14" t="s">
        <v>136</v>
      </c>
      <c r="BM232" s="228" t="s">
        <v>478</v>
      </c>
    </row>
    <row r="233" s="2" customFormat="1" ht="24.15" customHeight="1">
      <c r="A233" s="35"/>
      <c r="B233" s="36"/>
      <c r="C233" s="216" t="s">
        <v>479</v>
      </c>
      <c r="D233" s="216" t="s">
        <v>132</v>
      </c>
      <c r="E233" s="217" t="s">
        <v>480</v>
      </c>
      <c r="F233" s="218" t="s">
        <v>481</v>
      </c>
      <c r="G233" s="219" t="s">
        <v>151</v>
      </c>
      <c r="H233" s="220">
        <v>102.40000000000001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40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136</v>
      </c>
      <c r="AT233" s="228" t="s">
        <v>132</v>
      </c>
      <c r="AU233" s="228" t="s">
        <v>85</v>
      </c>
      <c r="AY233" s="14" t="s">
        <v>130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83</v>
      </c>
      <c r="BK233" s="229">
        <f>ROUND(I233*H233,2)</f>
        <v>0</v>
      </c>
      <c r="BL233" s="14" t="s">
        <v>136</v>
      </c>
      <c r="BM233" s="228" t="s">
        <v>482</v>
      </c>
    </row>
    <row r="234" s="2" customFormat="1" ht="24.15" customHeight="1">
      <c r="A234" s="35"/>
      <c r="B234" s="36"/>
      <c r="C234" s="216" t="s">
        <v>483</v>
      </c>
      <c r="D234" s="216" t="s">
        <v>132</v>
      </c>
      <c r="E234" s="217" t="s">
        <v>484</v>
      </c>
      <c r="F234" s="218" t="s">
        <v>485</v>
      </c>
      <c r="G234" s="219" t="s">
        <v>151</v>
      </c>
      <c r="H234" s="220">
        <v>11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40</v>
      </c>
      <c r="O234" s="88"/>
      <c r="P234" s="226">
        <f>O234*H234</f>
        <v>0</v>
      </c>
      <c r="Q234" s="226">
        <v>0.43819000000000002</v>
      </c>
      <c r="R234" s="226">
        <f>Q234*H234</f>
        <v>4.8200900000000004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136</v>
      </c>
      <c r="AT234" s="228" t="s">
        <v>132</v>
      </c>
      <c r="AU234" s="228" t="s">
        <v>85</v>
      </c>
      <c r="AY234" s="14" t="s">
        <v>130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83</v>
      </c>
      <c r="BK234" s="229">
        <f>ROUND(I234*H234,2)</f>
        <v>0</v>
      </c>
      <c r="BL234" s="14" t="s">
        <v>136</v>
      </c>
      <c r="BM234" s="228" t="s">
        <v>486</v>
      </c>
    </row>
    <row r="235" s="2" customFormat="1" ht="24.15" customHeight="1">
      <c r="A235" s="35"/>
      <c r="B235" s="36"/>
      <c r="C235" s="216" t="s">
        <v>487</v>
      </c>
      <c r="D235" s="216" t="s">
        <v>132</v>
      </c>
      <c r="E235" s="217" t="s">
        <v>488</v>
      </c>
      <c r="F235" s="218" t="s">
        <v>489</v>
      </c>
      <c r="G235" s="219" t="s">
        <v>250</v>
      </c>
      <c r="H235" s="220">
        <v>1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40</v>
      </c>
      <c r="O235" s="88"/>
      <c r="P235" s="226">
        <f>O235*H235</f>
        <v>0</v>
      </c>
      <c r="Q235" s="226">
        <v>0</v>
      </c>
      <c r="R235" s="226">
        <f>Q235*H235</f>
        <v>0</v>
      </c>
      <c r="S235" s="226">
        <v>0.074999999999999997</v>
      </c>
      <c r="T235" s="227">
        <f>S235*H235</f>
        <v>0.074999999999999997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136</v>
      </c>
      <c r="AT235" s="228" t="s">
        <v>132</v>
      </c>
      <c r="AU235" s="228" t="s">
        <v>85</v>
      </c>
      <c r="AY235" s="14" t="s">
        <v>130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83</v>
      </c>
      <c r="BK235" s="229">
        <f>ROUND(I235*H235,2)</f>
        <v>0</v>
      </c>
      <c r="BL235" s="14" t="s">
        <v>136</v>
      </c>
      <c r="BM235" s="228" t="s">
        <v>490</v>
      </c>
    </row>
    <row r="236" s="2" customFormat="1" ht="24.15" customHeight="1">
      <c r="A236" s="35"/>
      <c r="B236" s="36"/>
      <c r="C236" s="216" t="s">
        <v>491</v>
      </c>
      <c r="D236" s="216" t="s">
        <v>132</v>
      </c>
      <c r="E236" s="217" t="s">
        <v>492</v>
      </c>
      <c r="F236" s="218" t="s">
        <v>493</v>
      </c>
      <c r="G236" s="219" t="s">
        <v>250</v>
      </c>
      <c r="H236" s="220">
        <v>2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40</v>
      </c>
      <c r="O236" s="88"/>
      <c r="P236" s="226">
        <f>O236*H236</f>
        <v>0</v>
      </c>
      <c r="Q236" s="226">
        <v>0</v>
      </c>
      <c r="R236" s="226">
        <f>Q236*H236</f>
        <v>0</v>
      </c>
      <c r="S236" s="226">
        <v>0.082000000000000003</v>
      </c>
      <c r="T236" s="227">
        <f>S236*H236</f>
        <v>0.16400000000000001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136</v>
      </c>
      <c r="AT236" s="228" t="s">
        <v>132</v>
      </c>
      <c r="AU236" s="228" t="s">
        <v>85</v>
      </c>
      <c r="AY236" s="14" t="s">
        <v>130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83</v>
      </c>
      <c r="BK236" s="229">
        <f>ROUND(I236*H236,2)</f>
        <v>0</v>
      </c>
      <c r="BL236" s="14" t="s">
        <v>136</v>
      </c>
      <c r="BM236" s="228" t="s">
        <v>494</v>
      </c>
    </row>
    <row r="237" s="2" customFormat="1" ht="21.75" customHeight="1">
      <c r="A237" s="35"/>
      <c r="B237" s="36"/>
      <c r="C237" s="216" t="s">
        <v>495</v>
      </c>
      <c r="D237" s="216" t="s">
        <v>132</v>
      </c>
      <c r="E237" s="217" t="s">
        <v>496</v>
      </c>
      <c r="F237" s="218" t="s">
        <v>497</v>
      </c>
      <c r="G237" s="219" t="s">
        <v>151</v>
      </c>
      <c r="H237" s="220">
        <v>78.299999999999997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40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136</v>
      </c>
      <c r="AT237" s="228" t="s">
        <v>132</v>
      </c>
      <c r="AU237" s="228" t="s">
        <v>85</v>
      </c>
      <c r="AY237" s="14" t="s">
        <v>130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83</v>
      </c>
      <c r="BK237" s="229">
        <f>ROUND(I237*H237,2)</f>
        <v>0</v>
      </c>
      <c r="BL237" s="14" t="s">
        <v>136</v>
      </c>
      <c r="BM237" s="228" t="s">
        <v>498</v>
      </c>
    </row>
    <row r="238" s="12" customFormat="1" ht="22.8" customHeight="1">
      <c r="A238" s="12"/>
      <c r="B238" s="200"/>
      <c r="C238" s="201"/>
      <c r="D238" s="202" t="s">
        <v>74</v>
      </c>
      <c r="E238" s="214" t="s">
        <v>499</v>
      </c>
      <c r="F238" s="214" t="s">
        <v>500</v>
      </c>
      <c r="G238" s="201"/>
      <c r="H238" s="201"/>
      <c r="I238" s="204"/>
      <c r="J238" s="215">
        <f>BK238</f>
        <v>0</v>
      </c>
      <c r="K238" s="201"/>
      <c r="L238" s="206"/>
      <c r="M238" s="207"/>
      <c r="N238" s="208"/>
      <c r="O238" s="208"/>
      <c r="P238" s="209">
        <f>SUM(P239:P251)</f>
        <v>0</v>
      </c>
      <c r="Q238" s="208"/>
      <c r="R238" s="209">
        <f>SUM(R239:R251)</f>
        <v>18.609483000000001</v>
      </c>
      <c r="S238" s="208"/>
      <c r="T238" s="210">
        <f>SUM(T239:T251)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1" t="s">
        <v>83</v>
      </c>
      <c r="AT238" s="212" t="s">
        <v>74</v>
      </c>
      <c r="AU238" s="212" t="s">
        <v>83</v>
      </c>
      <c r="AY238" s="211" t="s">
        <v>130</v>
      </c>
      <c r="BK238" s="213">
        <f>SUM(BK239:BK251)</f>
        <v>0</v>
      </c>
    </row>
    <row r="239" s="2" customFormat="1" ht="21.75" customHeight="1">
      <c r="A239" s="35"/>
      <c r="B239" s="36"/>
      <c r="C239" s="216" t="s">
        <v>501</v>
      </c>
      <c r="D239" s="216" t="s">
        <v>132</v>
      </c>
      <c r="E239" s="217" t="s">
        <v>502</v>
      </c>
      <c r="F239" s="218" t="s">
        <v>503</v>
      </c>
      <c r="G239" s="219" t="s">
        <v>192</v>
      </c>
      <c r="H239" s="220">
        <v>29.789000000000001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40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136</v>
      </c>
      <c r="AT239" s="228" t="s">
        <v>132</v>
      </c>
      <c r="AU239" s="228" t="s">
        <v>85</v>
      </c>
      <c r="AY239" s="14" t="s">
        <v>130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83</v>
      </c>
      <c r="BK239" s="229">
        <f>ROUND(I239*H239,2)</f>
        <v>0</v>
      </c>
      <c r="BL239" s="14" t="s">
        <v>136</v>
      </c>
      <c r="BM239" s="228" t="s">
        <v>504</v>
      </c>
    </row>
    <row r="240" s="2" customFormat="1" ht="24.15" customHeight="1">
      <c r="A240" s="35"/>
      <c r="B240" s="36"/>
      <c r="C240" s="216" t="s">
        <v>505</v>
      </c>
      <c r="D240" s="216" t="s">
        <v>132</v>
      </c>
      <c r="E240" s="217" t="s">
        <v>506</v>
      </c>
      <c r="F240" s="218" t="s">
        <v>507</v>
      </c>
      <c r="G240" s="219" t="s">
        <v>192</v>
      </c>
      <c r="H240" s="220">
        <v>714.93600000000004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40</v>
      </c>
      <c r="O240" s="88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136</v>
      </c>
      <c r="AT240" s="228" t="s">
        <v>132</v>
      </c>
      <c r="AU240" s="228" t="s">
        <v>85</v>
      </c>
      <c r="AY240" s="14" t="s">
        <v>130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83</v>
      </c>
      <c r="BK240" s="229">
        <f>ROUND(I240*H240,2)</f>
        <v>0</v>
      </c>
      <c r="BL240" s="14" t="s">
        <v>136</v>
      </c>
      <c r="BM240" s="228" t="s">
        <v>508</v>
      </c>
    </row>
    <row r="241" s="2" customFormat="1" ht="21.75" customHeight="1">
      <c r="A241" s="35"/>
      <c r="B241" s="36"/>
      <c r="C241" s="216" t="s">
        <v>509</v>
      </c>
      <c r="D241" s="216" t="s">
        <v>132</v>
      </c>
      <c r="E241" s="217" t="s">
        <v>510</v>
      </c>
      <c r="F241" s="218" t="s">
        <v>511</v>
      </c>
      <c r="G241" s="219" t="s">
        <v>192</v>
      </c>
      <c r="H241" s="220">
        <v>12.220000000000001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40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136</v>
      </c>
      <c r="AT241" s="228" t="s">
        <v>132</v>
      </c>
      <c r="AU241" s="228" t="s">
        <v>85</v>
      </c>
      <c r="AY241" s="14" t="s">
        <v>130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83</v>
      </c>
      <c r="BK241" s="229">
        <f>ROUND(I241*H241,2)</f>
        <v>0</v>
      </c>
      <c r="BL241" s="14" t="s">
        <v>136</v>
      </c>
      <c r="BM241" s="228" t="s">
        <v>512</v>
      </c>
    </row>
    <row r="242" s="2" customFormat="1" ht="24.15" customHeight="1">
      <c r="A242" s="35"/>
      <c r="B242" s="36"/>
      <c r="C242" s="216" t="s">
        <v>513</v>
      </c>
      <c r="D242" s="216" t="s">
        <v>132</v>
      </c>
      <c r="E242" s="217" t="s">
        <v>514</v>
      </c>
      <c r="F242" s="218" t="s">
        <v>515</v>
      </c>
      <c r="G242" s="219" t="s">
        <v>192</v>
      </c>
      <c r="H242" s="220">
        <v>293.27999999999997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40</v>
      </c>
      <c r="O242" s="88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136</v>
      </c>
      <c r="AT242" s="228" t="s">
        <v>132</v>
      </c>
      <c r="AU242" s="228" t="s">
        <v>85</v>
      </c>
      <c r="AY242" s="14" t="s">
        <v>130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83</v>
      </c>
      <c r="BK242" s="229">
        <f>ROUND(I242*H242,2)</f>
        <v>0</v>
      </c>
      <c r="BL242" s="14" t="s">
        <v>136</v>
      </c>
      <c r="BM242" s="228" t="s">
        <v>516</v>
      </c>
    </row>
    <row r="243" s="2" customFormat="1" ht="16.5" customHeight="1">
      <c r="A243" s="35"/>
      <c r="B243" s="36"/>
      <c r="C243" s="216" t="s">
        <v>517</v>
      </c>
      <c r="D243" s="216" t="s">
        <v>132</v>
      </c>
      <c r="E243" s="217" t="s">
        <v>518</v>
      </c>
      <c r="F243" s="218" t="s">
        <v>519</v>
      </c>
      <c r="G243" s="219" t="s">
        <v>192</v>
      </c>
      <c r="H243" s="220">
        <v>27.797000000000001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40</v>
      </c>
      <c r="O243" s="88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136</v>
      </c>
      <c r="AT243" s="228" t="s">
        <v>132</v>
      </c>
      <c r="AU243" s="228" t="s">
        <v>85</v>
      </c>
      <c r="AY243" s="14" t="s">
        <v>130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83</v>
      </c>
      <c r="BK243" s="229">
        <f>ROUND(I243*H243,2)</f>
        <v>0</v>
      </c>
      <c r="BL243" s="14" t="s">
        <v>136</v>
      </c>
      <c r="BM243" s="228" t="s">
        <v>520</v>
      </c>
    </row>
    <row r="244" s="2" customFormat="1" ht="24.15" customHeight="1">
      <c r="A244" s="35"/>
      <c r="B244" s="36"/>
      <c r="C244" s="216" t="s">
        <v>521</v>
      </c>
      <c r="D244" s="216" t="s">
        <v>132</v>
      </c>
      <c r="E244" s="217" t="s">
        <v>522</v>
      </c>
      <c r="F244" s="218" t="s">
        <v>523</v>
      </c>
      <c r="G244" s="219" t="s">
        <v>192</v>
      </c>
      <c r="H244" s="220">
        <v>95.359999999999999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40</v>
      </c>
      <c r="O244" s="88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136</v>
      </c>
      <c r="AT244" s="228" t="s">
        <v>132</v>
      </c>
      <c r="AU244" s="228" t="s">
        <v>85</v>
      </c>
      <c r="AY244" s="14" t="s">
        <v>130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83</v>
      </c>
      <c r="BK244" s="229">
        <f>ROUND(I244*H244,2)</f>
        <v>0</v>
      </c>
      <c r="BL244" s="14" t="s">
        <v>136</v>
      </c>
      <c r="BM244" s="228" t="s">
        <v>524</v>
      </c>
    </row>
    <row r="245" s="2" customFormat="1" ht="33" customHeight="1">
      <c r="A245" s="35"/>
      <c r="B245" s="36"/>
      <c r="C245" s="216" t="s">
        <v>525</v>
      </c>
      <c r="D245" s="216" t="s">
        <v>132</v>
      </c>
      <c r="E245" s="217" t="s">
        <v>526</v>
      </c>
      <c r="F245" s="218" t="s">
        <v>527</v>
      </c>
      <c r="G245" s="219" t="s">
        <v>192</v>
      </c>
      <c r="H245" s="220">
        <v>12.220000000000001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40</v>
      </c>
      <c r="O245" s="88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136</v>
      </c>
      <c r="AT245" s="228" t="s">
        <v>132</v>
      </c>
      <c r="AU245" s="228" t="s">
        <v>85</v>
      </c>
      <c r="AY245" s="14" t="s">
        <v>130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83</v>
      </c>
      <c r="BK245" s="229">
        <f>ROUND(I245*H245,2)</f>
        <v>0</v>
      </c>
      <c r="BL245" s="14" t="s">
        <v>136</v>
      </c>
      <c r="BM245" s="228" t="s">
        <v>528</v>
      </c>
    </row>
    <row r="246" s="2" customFormat="1" ht="24.15" customHeight="1">
      <c r="A246" s="35"/>
      <c r="B246" s="36"/>
      <c r="C246" s="216" t="s">
        <v>529</v>
      </c>
      <c r="D246" s="216" t="s">
        <v>132</v>
      </c>
      <c r="E246" s="217" t="s">
        <v>530</v>
      </c>
      <c r="F246" s="218" t="s">
        <v>191</v>
      </c>
      <c r="G246" s="219" t="s">
        <v>192</v>
      </c>
      <c r="H246" s="220">
        <v>29.789000000000001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40</v>
      </c>
      <c r="O246" s="88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136</v>
      </c>
      <c r="AT246" s="228" t="s">
        <v>132</v>
      </c>
      <c r="AU246" s="228" t="s">
        <v>85</v>
      </c>
      <c r="AY246" s="14" t="s">
        <v>130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83</v>
      </c>
      <c r="BK246" s="229">
        <f>ROUND(I246*H246,2)</f>
        <v>0</v>
      </c>
      <c r="BL246" s="14" t="s">
        <v>136</v>
      </c>
      <c r="BM246" s="228" t="s">
        <v>531</v>
      </c>
    </row>
    <row r="247" s="2" customFormat="1" ht="16.5" customHeight="1">
      <c r="A247" s="35"/>
      <c r="B247" s="36"/>
      <c r="C247" s="230" t="s">
        <v>532</v>
      </c>
      <c r="D247" s="230" t="s">
        <v>247</v>
      </c>
      <c r="E247" s="231" t="s">
        <v>533</v>
      </c>
      <c r="F247" s="232" t="s">
        <v>534</v>
      </c>
      <c r="G247" s="233" t="s">
        <v>151</v>
      </c>
      <c r="H247" s="234">
        <v>9.1999999999999993</v>
      </c>
      <c r="I247" s="235"/>
      <c r="J247" s="236">
        <f>ROUND(I247*H247,2)</f>
        <v>0</v>
      </c>
      <c r="K247" s="237"/>
      <c r="L247" s="238"/>
      <c r="M247" s="239" t="s">
        <v>1</v>
      </c>
      <c r="N247" s="240" t="s">
        <v>40</v>
      </c>
      <c r="O247" s="88"/>
      <c r="P247" s="226">
        <f>O247*H247</f>
        <v>0</v>
      </c>
      <c r="Q247" s="226">
        <v>0.125</v>
      </c>
      <c r="R247" s="226">
        <f>Q247*H247</f>
        <v>1.1499999999999999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161</v>
      </c>
      <c r="AT247" s="228" t="s">
        <v>247</v>
      </c>
      <c r="AU247" s="228" t="s">
        <v>85</v>
      </c>
      <c r="AY247" s="14" t="s">
        <v>130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83</v>
      </c>
      <c r="BK247" s="229">
        <f>ROUND(I247*H247,2)</f>
        <v>0</v>
      </c>
      <c r="BL247" s="14" t="s">
        <v>136</v>
      </c>
      <c r="BM247" s="228" t="s">
        <v>535</v>
      </c>
    </row>
    <row r="248" s="2" customFormat="1" ht="24.15" customHeight="1">
      <c r="A248" s="35"/>
      <c r="B248" s="36"/>
      <c r="C248" s="230" t="s">
        <v>536</v>
      </c>
      <c r="D248" s="230" t="s">
        <v>247</v>
      </c>
      <c r="E248" s="231" t="s">
        <v>537</v>
      </c>
      <c r="F248" s="232" t="s">
        <v>538</v>
      </c>
      <c r="G248" s="233" t="s">
        <v>151</v>
      </c>
      <c r="H248" s="234">
        <v>40.75</v>
      </c>
      <c r="I248" s="235"/>
      <c r="J248" s="236">
        <f>ROUND(I248*H248,2)</f>
        <v>0</v>
      </c>
      <c r="K248" s="237"/>
      <c r="L248" s="238"/>
      <c r="M248" s="239" t="s">
        <v>1</v>
      </c>
      <c r="N248" s="240" t="s">
        <v>40</v>
      </c>
      <c r="O248" s="88"/>
      <c r="P248" s="226">
        <f>O248*H248</f>
        <v>0</v>
      </c>
      <c r="Q248" s="226">
        <v>0.125</v>
      </c>
      <c r="R248" s="226">
        <f>Q248*H248</f>
        <v>5.09375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161</v>
      </c>
      <c r="AT248" s="228" t="s">
        <v>247</v>
      </c>
      <c r="AU248" s="228" t="s">
        <v>85</v>
      </c>
      <c r="AY248" s="14" t="s">
        <v>130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83</v>
      </c>
      <c r="BK248" s="229">
        <f>ROUND(I248*H248,2)</f>
        <v>0</v>
      </c>
      <c r="BL248" s="14" t="s">
        <v>136</v>
      </c>
      <c r="BM248" s="228" t="s">
        <v>539</v>
      </c>
    </row>
    <row r="249" s="2" customFormat="1" ht="16.5" customHeight="1">
      <c r="A249" s="35"/>
      <c r="B249" s="36"/>
      <c r="C249" s="230" t="s">
        <v>540</v>
      </c>
      <c r="D249" s="230" t="s">
        <v>247</v>
      </c>
      <c r="E249" s="231" t="s">
        <v>541</v>
      </c>
      <c r="F249" s="232" t="s">
        <v>542</v>
      </c>
      <c r="G249" s="233" t="s">
        <v>151</v>
      </c>
      <c r="H249" s="234">
        <v>110</v>
      </c>
      <c r="I249" s="235"/>
      <c r="J249" s="236">
        <f>ROUND(I249*H249,2)</f>
        <v>0</v>
      </c>
      <c r="K249" s="237"/>
      <c r="L249" s="238"/>
      <c r="M249" s="239" t="s">
        <v>1</v>
      </c>
      <c r="N249" s="240" t="s">
        <v>40</v>
      </c>
      <c r="O249" s="88"/>
      <c r="P249" s="226">
        <f>O249*H249</f>
        <v>0</v>
      </c>
      <c r="Q249" s="226">
        <v>0.080000000000000002</v>
      </c>
      <c r="R249" s="226">
        <f>Q249*H249</f>
        <v>8.8000000000000007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161</v>
      </c>
      <c r="AT249" s="228" t="s">
        <v>247</v>
      </c>
      <c r="AU249" s="228" t="s">
        <v>85</v>
      </c>
      <c r="AY249" s="14" t="s">
        <v>130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83</v>
      </c>
      <c r="BK249" s="229">
        <f>ROUND(I249*H249,2)</f>
        <v>0</v>
      </c>
      <c r="BL249" s="14" t="s">
        <v>136</v>
      </c>
      <c r="BM249" s="228" t="s">
        <v>543</v>
      </c>
    </row>
    <row r="250" s="2" customFormat="1" ht="24.15" customHeight="1">
      <c r="A250" s="35"/>
      <c r="B250" s="36"/>
      <c r="C250" s="230" t="s">
        <v>544</v>
      </c>
      <c r="D250" s="230" t="s">
        <v>247</v>
      </c>
      <c r="E250" s="231" t="s">
        <v>545</v>
      </c>
      <c r="F250" s="232" t="s">
        <v>546</v>
      </c>
      <c r="G250" s="233" t="s">
        <v>151</v>
      </c>
      <c r="H250" s="234">
        <v>10</v>
      </c>
      <c r="I250" s="235"/>
      <c r="J250" s="236">
        <f>ROUND(I250*H250,2)</f>
        <v>0</v>
      </c>
      <c r="K250" s="237"/>
      <c r="L250" s="238"/>
      <c r="M250" s="239" t="s">
        <v>1</v>
      </c>
      <c r="N250" s="240" t="s">
        <v>40</v>
      </c>
      <c r="O250" s="88"/>
      <c r="P250" s="226">
        <f>O250*H250</f>
        <v>0</v>
      </c>
      <c r="Q250" s="226">
        <v>0.12</v>
      </c>
      <c r="R250" s="226">
        <f>Q250*H250</f>
        <v>1.2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161</v>
      </c>
      <c r="AT250" s="228" t="s">
        <v>247</v>
      </c>
      <c r="AU250" s="228" t="s">
        <v>85</v>
      </c>
      <c r="AY250" s="14" t="s">
        <v>130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4" t="s">
        <v>83</v>
      </c>
      <c r="BK250" s="229">
        <f>ROUND(I250*H250,2)</f>
        <v>0</v>
      </c>
      <c r="BL250" s="14" t="s">
        <v>136</v>
      </c>
      <c r="BM250" s="228" t="s">
        <v>547</v>
      </c>
    </row>
    <row r="251" s="2" customFormat="1" ht="16.5" customHeight="1">
      <c r="A251" s="35"/>
      <c r="B251" s="36"/>
      <c r="C251" s="230" t="s">
        <v>548</v>
      </c>
      <c r="D251" s="230" t="s">
        <v>247</v>
      </c>
      <c r="E251" s="231" t="s">
        <v>549</v>
      </c>
      <c r="F251" s="232" t="s">
        <v>550</v>
      </c>
      <c r="G251" s="233" t="s">
        <v>151</v>
      </c>
      <c r="H251" s="234">
        <v>84.099999999999994</v>
      </c>
      <c r="I251" s="235"/>
      <c r="J251" s="236">
        <f>ROUND(I251*H251,2)</f>
        <v>0</v>
      </c>
      <c r="K251" s="237"/>
      <c r="L251" s="238"/>
      <c r="M251" s="239" t="s">
        <v>1</v>
      </c>
      <c r="N251" s="240" t="s">
        <v>40</v>
      </c>
      <c r="O251" s="88"/>
      <c r="P251" s="226">
        <f>O251*H251</f>
        <v>0</v>
      </c>
      <c r="Q251" s="226">
        <v>0.028129999999999999</v>
      </c>
      <c r="R251" s="226">
        <f>Q251*H251</f>
        <v>2.3657329999999996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161</v>
      </c>
      <c r="AT251" s="228" t="s">
        <v>247</v>
      </c>
      <c r="AU251" s="228" t="s">
        <v>85</v>
      </c>
      <c r="AY251" s="14" t="s">
        <v>130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83</v>
      </c>
      <c r="BK251" s="229">
        <f>ROUND(I251*H251,2)</f>
        <v>0</v>
      </c>
      <c r="BL251" s="14" t="s">
        <v>136</v>
      </c>
      <c r="BM251" s="228" t="s">
        <v>551</v>
      </c>
    </row>
    <row r="252" s="12" customFormat="1" ht="22.8" customHeight="1">
      <c r="A252" s="12"/>
      <c r="B252" s="200"/>
      <c r="C252" s="201"/>
      <c r="D252" s="202" t="s">
        <v>74</v>
      </c>
      <c r="E252" s="214" t="s">
        <v>552</v>
      </c>
      <c r="F252" s="214" t="s">
        <v>553</v>
      </c>
      <c r="G252" s="201"/>
      <c r="H252" s="201"/>
      <c r="I252" s="204"/>
      <c r="J252" s="215">
        <f>BK252</f>
        <v>0</v>
      </c>
      <c r="K252" s="201"/>
      <c r="L252" s="206"/>
      <c r="M252" s="207"/>
      <c r="N252" s="208"/>
      <c r="O252" s="208"/>
      <c r="P252" s="209">
        <f>P253</f>
        <v>0</v>
      </c>
      <c r="Q252" s="208"/>
      <c r="R252" s="209">
        <f>R253</f>
        <v>0</v>
      </c>
      <c r="S252" s="208"/>
      <c r="T252" s="210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1" t="s">
        <v>83</v>
      </c>
      <c r="AT252" s="212" t="s">
        <v>74</v>
      </c>
      <c r="AU252" s="212" t="s">
        <v>83</v>
      </c>
      <c r="AY252" s="211" t="s">
        <v>130</v>
      </c>
      <c r="BK252" s="213">
        <f>BK253</f>
        <v>0</v>
      </c>
    </row>
    <row r="253" s="2" customFormat="1" ht="33" customHeight="1">
      <c r="A253" s="35"/>
      <c r="B253" s="36"/>
      <c r="C253" s="216" t="s">
        <v>554</v>
      </c>
      <c r="D253" s="216" t="s">
        <v>132</v>
      </c>
      <c r="E253" s="217" t="s">
        <v>555</v>
      </c>
      <c r="F253" s="218" t="s">
        <v>556</v>
      </c>
      <c r="G253" s="219" t="s">
        <v>192</v>
      </c>
      <c r="H253" s="220">
        <v>174.44399999999999</v>
      </c>
      <c r="I253" s="221"/>
      <c r="J253" s="222">
        <f>ROUND(I253*H253,2)</f>
        <v>0</v>
      </c>
      <c r="K253" s="223"/>
      <c r="L253" s="41"/>
      <c r="M253" s="241" t="s">
        <v>1</v>
      </c>
      <c r="N253" s="242" t="s">
        <v>40</v>
      </c>
      <c r="O253" s="243"/>
      <c r="P253" s="244">
        <f>O253*H253</f>
        <v>0</v>
      </c>
      <c r="Q253" s="244">
        <v>0</v>
      </c>
      <c r="R253" s="244">
        <f>Q253*H253</f>
        <v>0</v>
      </c>
      <c r="S253" s="244">
        <v>0</v>
      </c>
      <c r="T253" s="24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136</v>
      </c>
      <c r="AT253" s="228" t="s">
        <v>132</v>
      </c>
      <c r="AU253" s="228" t="s">
        <v>85</v>
      </c>
      <c r="AY253" s="14" t="s">
        <v>130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83</v>
      </c>
      <c r="BK253" s="229">
        <f>ROUND(I253*H253,2)</f>
        <v>0</v>
      </c>
      <c r="BL253" s="14" t="s">
        <v>136</v>
      </c>
      <c r="BM253" s="228" t="s">
        <v>557</v>
      </c>
    </row>
    <row r="254" s="2" customFormat="1" ht="6.96" customHeight="1">
      <c r="A254" s="35"/>
      <c r="B254" s="63"/>
      <c r="C254" s="64"/>
      <c r="D254" s="64"/>
      <c r="E254" s="64"/>
      <c r="F254" s="64"/>
      <c r="G254" s="64"/>
      <c r="H254" s="64"/>
      <c r="I254" s="64"/>
      <c r="J254" s="64"/>
      <c r="K254" s="64"/>
      <c r="L254" s="41"/>
      <c r="M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</row>
  </sheetData>
  <sheetProtection sheet="1" autoFilter="0" formatColumns="0" formatRows="0" objects="1" scenarios="1" spinCount="100000" saltValue="clQCF0rA0JHKQ+gPRzkiWDn8TdXLO/vMi/QvaE0KxhBVaUXQIoHdJiAmmDuAPXsrhrBcwEPcXTR4R3IM4BEREg==" hashValue="4QI+Z8sU5pMWmSieesV1nntwM5cRY1YQq2C5xjTIhwQKrgpLDkQYIeIhJ4z9ywJO1cFy4vdmhUr+T1+KvVHtww==" algorithmName="SHA-512" password="CC35"/>
  <autoFilter ref="C126:K253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Parkoviště Hornická - Školní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558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559</v>
      </c>
      <c r="G12" s="35"/>
      <c r="H12" s="35"/>
      <c r="I12" s="137" t="s">
        <v>21</v>
      </c>
      <c r="J12" s="141" t="str">
        <f>'Rekapitulace stavby'!AN8</f>
        <v>14. 10. 2025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>Město Tachov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>Ing. Václav Lacyk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>D PROJEKT PLZEŇ Nedvěd s.r.o.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55.25" customHeight="1">
      <c r="A27" s="142"/>
      <c r="B27" s="143"/>
      <c r="C27" s="142"/>
      <c r="D27" s="142"/>
      <c r="E27" s="144" t="s">
        <v>560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ROUND((SUM(BE120:BE176)),  2)</f>
        <v>0</v>
      </c>
      <c r="G33" s="35"/>
      <c r="H33" s="35"/>
      <c r="I33" s="152">
        <v>0.20999999999999999</v>
      </c>
      <c r="J33" s="151">
        <f>ROUND(((SUM(BE120:BE176))*I33),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ROUND((SUM(BF120:BF176)),  2)</f>
        <v>0</v>
      </c>
      <c r="G34" s="35"/>
      <c r="H34" s="35"/>
      <c r="I34" s="152">
        <v>0.12</v>
      </c>
      <c r="J34" s="151">
        <f>ROUND(((SUM(BF120:BF176))*I34),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ROUND((SUM(BG120:BG176)),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ROUND((SUM(BH120:BH176)),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ROUND((SUM(BI120:BI176)),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Parkoviště Hornická - Školní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401 - Veřejné osvětlení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76" t="str">
        <f>IF(J12="","",J12)</f>
        <v>14. 10. 2025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Město Tachov</v>
      </c>
      <c r="G91" s="37"/>
      <c r="H91" s="37"/>
      <c r="I91" s="29" t="s">
        <v>29</v>
      </c>
      <c r="J91" s="33" t="str">
        <f>E21</f>
        <v>Ing. Václav Lacyk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D PROJEKT PLZEŇ Nedvěd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561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562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563</v>
      </c>
      <c r="E99" s="185"/>
      <c r="F99" s="185"/>
      <c r="G99" s="185"/>
      <c r="H99" s="185"/>
      <c r="I99" s="185"/>
      <c r="J99" s="186">
        <f>J156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6"/>
      <c r="C100" s="177"/>
      <c r="D100" s="178" t="s">
        <v>564</v>
      </c>
      <c r="E100" s="179"/>
      <c r="F100" s="179"/>
      <c r="G100" s="179"/>
      <c r="H100" s="179"/>
      <c r="I100" s="179"/>
      <c r="J100" s="180">
        <f>J173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Parkoviště Hornická - Školní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97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SO 401 - Veřejné osvětlení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21</v>
      </c>
      <c r="J114" s="76" t="str">
        <f>IF(J12="","",J12)</f>
        <v>14. 10. 2025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>Město Tachov</v>
      </c>
      <c r="G116" s="37"/>
      <c r="H116" s="37"/>
      <c r="I116" s="29" t="s">
        <v>29</v>
      </c>
      <c r="J116" s="33" t="str">
        <f>E21</f>
        <v>Ing. Václav Lacyk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>D PROJEKT PLZEŇ Nedvěd s.r.o.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116</v>
      </c>
      <c r="D119" s="191" t="s">
        <v>60</v>
      </c>
      <c r="E119" s="191" t="s">
        <v>56</v>
      </c>
      <c r="F119" s="191" t="s">
        <v>57</v>
      </c>
      <c r="G119" s="191" t="s">
        <v>117</v>
      </c>
      <c r="H119" s="191" t="s">
        <v>118</v>
      </c>
      <c r="I119" s="191" t="s">
        <v>119</v>
      </c>
      <c r="J119" s="192" t="s">
        <v>101</v>
      </c>
      <c r="K119" s="193" t="s">
        <v>120</v>
      </c>
      <c r="L119" s="194"/>
      <c r="M119" s="97" t="s">
        <v>1</v>
      </c>
      <c r="N119" s="98" t="s">
        <v>39</v>
      </c>
      <c r="O119" s="98" t="s">
        <v>121</v>
      </c>
      <c r="P119" s="98" t="s">
        <v>122</v>
      </c>
      <c r="Q119" s="98" t="s">
        <v>123</v>
      </c>
      <c r="R119" s="98" t="s">
        <v>124</v>
      </c>
      <c r="S119" s="98" t="s">
        <v>125</v>
      </c>
      <c r="T119" s="99" t="s">
        <v>126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127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P121+P173</f>
        <v>0</v>
      </c>
      <c r="Q120" s="101"/>
      <c r="R120" s="197">
        <f>R121+R173</f>
        <v>0.252077</v>
      </c>
      <c r="S120" s="101"/>
      <c r="T120" s="198">
        <f>T121+T173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103</v>
      </c>
      <c r="BK120" s="199">
        <f>BK121+BK173</f>
        <v>0</v>
      </c>
    </row>
    <row r="121" s="12" customFormat="1" ht="25.92" customHeight="1">
      <c r="A121" s="12"/>
      <c r="B121" s="200"/>
      <c r="C121" s="201"/>
      <c r="D121" s="202" t="s">
        <v>74</v>
      </c>
      <c r="E121" s="203" t="s">
        <v>247</v>
      </c>
      <c r="F121" s="203" t="s">
        <v>565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P122+P156</f>
        <v>0</v>
      </c>
      <c r="Q121" s="208"/>
      <c r="R121" s="209">
        <f>R122+R156</f>
        <v>0.252077</v>
      </c>
      <c r="S121" s="208"/>
      <c r="T121" s="210">
        <f>T122+T156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141</v>
      </c>
      <c r="AT121" s="212" t="s">
        <v>74</v>
      </c>
      <c r="AU121" s="212" t="s">
        <v>75</v>
      </c>
      <c r="AY121" s="211" t="s">
        <v>130</v>
      </c>
      <c r="BK121" s="213">
        <f>BK122+BK156</f>
        <v>0</v>
      </c>
    </row>
    <row r="122" s="12" customFormat="1" ht="22.8" customHeight="1">
      <c r="A122" s="12"/>
      <c r="B122" s="200"/>
      <c r="C122" s="201"/>
      <c r="D122" s="202" t="s">
        <v>74</v>
      </c>
      <c r="E122" s="214" t="s">
        <v>566</v>
      </c>
      <c r="F122" s="214" t="s">
        <v>567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SUM(P123:P155)</f>
        <v>0</v>
      </c>
      <c r="Q122" s="208"/>
      <c r="R122" s="209">
        <f>SUM(R123:R155)</f>
        <v>0.21189000000000002</v>
      </c>
      <c r="S122" s="208"/>
      <c r="T122" s="210">
        <f>SUM(T123:T155)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141</v>
      </c>
      <c r="AT122" s="212" t="s">
        <v>74</v>
      </c>
      <c r="AU122" s="212" t="s">
        <v>83</v>
      </c>
      <c r="AY122" s="211" t="s">
        <v>130</v>
      </c>
      <c r="BK122" s="213">
        <f>SUM(BK123:BK155)</f>
        <v>0</v>
      </c>
    </row>
    <row r="123" s="2" customFormat="1" ht="33" customHeight="1">
      <c r="A123" s="35"/>
      <c r="B123" s="36"/>
      <c r="C123" s="216" t="s">
        <v>148</v>
      </c>
      <c r="D123" s="216" t="s">
        <v>132</v>
      </c>
      <c r="E123" s="217" t="s">
        <v>568</v>
      </c>
      <c r="F123" s="218" t="s">
        <v>569</v>
      </c>
      <c r="G123" s="219" t="s">
        <v>250</v>
      </c>
      <c r="H123" s="220">
        <v>9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40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349</v>
      </c>
      <c r="AT123" s="228" t="s">
        <v>132</v>
      </c>
      <c r="AU123" s="228" t="s">
        <v>85</v>
      </c>
      <c r="AY123" s="14" t="s">
        <v>130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83</v>
      </c>
      <c r="BK123" s="229">
        <f>ROUND(I123*H123,2)</f>
        <v>0</v>
      </c>
      <c r="BL123" s="14" t="s">
        <v>349</v>
      </c>
      <c r="BM123" s="228" t="s">
        <v>570</v>
      </c>
    </row>
    <row r="124" s="2" customFormat="1" ht="33" customHeight="1">
      <c r="A124" s="35"/>
      <c r="B124" s="36"/>
      <c r="C124" s="216" t="s">
        <v>153</v>
      </c>
      <c r="D124" s="216" t="s">
        <v>132</v>
      </c>
      <c r="E124" s="217" t="s">
        <v>571</v>
      </c>
      <c r="F124" s="218" t="s">
        <v>572</v>
      </c>
      <c r="G124" s="219" t="s">
        <v>250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40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349</v>
      </c>
      <c r="AT124" s="228" t="s">
        <v>132</v>
      </c>
      <c r="AU124" s="228" t="s">
        <v>85</v>
      </c>
      <c r="AY124" s="14" t="s">
        <v>130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83</v>
      </c>
      <c r="BK124" s="229">
        <f>ROUND(I124*H124,2)</f>
        <v>0</v>
      </c>
      <c r="BL124" s="14" t="s">
        <v>349</v>
      </c>
      <c r="BM124" s="228" t="s">
        <v>573</v>
      </c>
    </row>
    <row r="125" s="2" customFormat="1" ht="24.15" customHeight="1">
      <c r="A125" s="35"/>
      <c r="B125" s="36"/>
      <c r="C125" s="230" t="s">
        <v>157</v>
      </c>
      <c r="D125" s="230" t="s">
        <v>247</v>
      </c>
      <c r="E125" s="231" t="s">
        <v>574</v>
      </c>
      <c r="F125" s="232" t="s">
        <v>575</v>
      </c>
      <c r="G125" s="233" t="s">
        <v>250</v>
      </c>
      <c r="H125" s="234">
        <v>1</v>
      </c>
      <c r="I125" s="235"/>
      <c r="J125" s="236">
        <f>ROUND(I125*H125,2)</f>
        <v>0</v>
      </c>
      <c r="K125" s="237"/>
      <c r="L125" s="238"/>
      <c r="M125" s="239" t="s">
        <v>1</v>
      </c>
      <c r="N125" s="240" t="s">
        <v>40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576</v>
      </c>
      <c r="AT125" s="228" t="s">
        <v>247</v>
      </c>
      <c r="AU125" s="228" t="s">
        <v>85</v>
      </c>
      <c r="AY125" s="14" t="s">
        <v>130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83</v>
      </c>
      <c r="BK125" s="229">
        <f>ROUND(I125*H125,2)</f>
        <v>0</v>
      </c>
      <c r="BL125" s="14" t="s">
        <v>576</v>
      </c>
      <c r="BM125" s="228" t="s">
        <v>577</v>
      </c>
    </row>
    <row r="126" s="2" customFormat="1" ht="33" customHeight="1">
      <c r="A126" s="35"/>
      <c r="B126" s="36"/>
      <c r="C126" s="216" t="s">
        <v>161</v>
      </c>
      <c r="D126" s="216" t="s">
        <v>132</v>
      </c>
      <c r="E126" s="217" t="s">
        <v>578</v>
      </c>
      <c r="F126" s="218" t="s">
        <v>579</v>
      </c>
      <c r="G126" s="219" t="s">
        <v>250</v>
      </c>
      <c r="H126" s="220">
        <v>3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40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349</v>
      </c>
      <c r="AT126" s="228" t="s">
        <v>132</v>
      </c>
      <c r="AU126" s="228" t="s">
        <v>85</v>
      </c>
      <c r="AY126" s="14" t="s">
        <v>130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83</v>
      </c>
      <c r="BK126" s="229">
        <f>ROUND(I126*H126,2)</f>
        <v>0</v>
      </c>
      <c r="BL126" s="14" t="s">
        <v>349</v>
      </c>
      <c r="BM126" s="228" t="s">
        <v>580</v>
      </c>
    </row>
    <row r="127" s="2" customFormat="1" ht="16.5" customHeight="1">
      <c r="A127" s="35"/>
      <c r="B127" s="36"/>
      <c r="C127" s="230" t="s">
        <v>166</v>
      </c>
      <c r="D127" s="230" t="s">
        <v>247</v>
      </c>
      <c r="E127" s="231" t="s">
        <v>581</v>
      </c>
      <c r="F127" s="232" t="s">
        <v>582</v>
      </c>
      <c r="G127" s="233" t="s">
        <v>583</v>
      </c>
      <c r="H127" s="234">
        <v>3</v>
      </c>
      <c r="I127" s="235"/>
      <c r="J127" s="236">
        <f>ROUND(I127*H127,2)</f>
        <v>0</v>
      </c>
      <c r="K127" s="237"/>
      <c r="L127" s="238"/>
      <c r="M127" s="239" t="s">
        <v>1</v>
      </c>
      <c r="N127" s="240" t="s">
        <v>40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584</v>
      </c>
      <c r="AT127" s="228" t="s">
        <v>247</v>
      </c>
      <c r="AU127" s="228" t="s">
        <v>85</v>
      </c>
      <c r="AY127" s="14" t="s">
        <v>130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83</v>
      </c>
      <c r="BK127" s="229">
        <f>ROUND(I127*H127,2)</f>
        <v>0</v>
      </c>
      <c r="BL127" s="14" t="s">
        <v>349</v>
      </c>
      <c r="BM127" s="228" t="s">
        <v>585</v>
      </c>
    </row>
    <row r="128" s="2" customFormat="1" ht="33" customHeight="1">
      <c r="A128" s="35"/>
      <c r="B128" s="36"/>
      <c r="C128" s="216" t="s">
        <v>170</v>
      </c>
      <c r="D128" s="216" t="s">
        <v>132</v>
      </c>
      <c r="E128" s="217" t="s">
        <v>586</v>
      </c>
      <c r="F128" s="218" t="s">
        <v>587</v>
      </c>
      <c r="G128" s="219" t="s">
        <v>250</v>
      </c>
      <c r="H128" s="220">
        <v>3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40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349</v>
      </c>
      <c r="AT128" s="228" t="s">
        <v>132</v>
      </c>
      <c r="AU128" s="228" t="s">
        <v>85</v>
      </c>
      <c r="AY128" s="14" t="s">
        <v>130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83</v>
      </c>
      <c r="BK128" s="229">
        <f>ROUND(I128*H128,2)</f>
        <v>0</v>
      </c>
      <c r="BL128" s="14" t="s">
        <v>349</v>
      </c>
      <c r="BM128" s="228" t="s">
        <v>588</v>
      </c>
    </row>
    <row r="129" s="2" customFormat="1" ht="16.5" customHeight="1">
      <c r="A129" s="35"/>
      <c r="B129" s="36"/>
      <c r="C129" s="230" t="s">
        <v>174</v>
      </c>
      <c r="D129" s="230" t="s">
        <v>247</v>
      </c>
      <c r="E129" s="231" t="s">
        <v>589</v>
      </c>
      <c r="F129" s="232" t="s">
        <v>590</v>
      </c>
      <c r="G129" s="233" t="s">
        <v>583</v>
      </c>
      <c r="H129" s="234">
        <v>3</v>
      </c>
      <c r="I129" s="235"/>
      <c r="J129" s="236">
        <f>ROUND(I129*H129,2)</f>
        <v>0</v>
      </c>
      <c r="K129" s="237"/>
      <c r="L129" s="238"/>
      <c r="M129" s="239" t="s">
        <v>1</v>
      </c>
      <c r="N129" s="240" t="s">
        <v>40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584</v>
      </c>
      <c r="AT129" s="228" t="s">
        <v>247</v>
      </c>
      <c r="AU129" s="228" t="s">
        <v>85</v>
      </c>
      <c r="AY129" s="14" t="s">
        <v>130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83</v>
      </c>
      <c r="BK129" s="229">
        <f>ROUND(I129*H129,2)</f>
        <v>0</v>
      </c>
      <c r="BL129" s="14" t="s">
        <v>349</v>
      </c>
      <c r="BM129" s="228" t="s">
        <v>591</v>
      </c>
    </row>
    <row r="130" s="2" customFormat="1" ht="16.5" customHeight="1">
      <c r="A130" s="35"/>
      <c r="B130" s="36"/>
      <c r="C130" s="216" t="s">
        <v>8</v>
      </c>
      <c r="D130" s="216" t="s">
        <v>132</v>
      </c>
      <c r="E130" s="217" t="s">
        <v>592</v>
      </c>
      <c r="F130" s="218" t="s">
        <v>593</v>
      </c>
      <c r="G130" s="219" t="s">
        <v>250</v>
      </c>
      <c r="H130" s="220">
        <v>3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40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349</v>
      </c>
      <c r="AT130" s="228" t="s">
        <v>132</v>
      </c>
      <c r="AU130" s="228" t="s">
        <v>85</v>
      </c>
      <c r="AY130" s="14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83</v>
      </c>
      <c r="BK130" s="229">
        <f>ROUND(I130*H130,2)</f>
        <v>0</v>
      </c>
      <c r="BL130" s="14" t="s">
        <v>349</v>
      </c>
      <c r="BM130" s="228" t="s">
        <v>594</v>
      </c>
    </row>
    <row r="131" s="2" customFormat="1" ht="21.75" customHeight="1">
      <c r="A131" s="35"/>
      <c r="B131" s="36"/>
      <c r="C131" s="230" t="s">
        <v>181</v>
      </c>
      <c r="D131" s="230" t="s">
        <v>247</v>
      </c>
      <c r="E131" s="231" t="s">
        <v>595</v>
      </c>
      <c r="F131" s="232" t="s">
        <v>596</v>
      </c>
      <c r="G131" s="233" t="s">
        <v>583</v>
      </c>
      <c r="H131" s="234">
        <v>3</v>
      </c>
      <c r="I131" s="235"/>
      <c r="J131" s="236">
        <f>ROUND(I131*H131,2)</f>
        <v>0</v>
      </c>
      <c r="K131" s="237"/>
      <c r="L131" s="238"/>
      <c r="M131" s="239" t="s">
        <v>1</v>
      </c>
      <c r="N131" s="240" t="s">
        <v>40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584</v>
      </c>
      <c r="AT131" s="228" t="s">
        <v>247</v>
      </c>
      <c r="AU131" s="228" t="s">
        <v>85</v>
      </c>
      <c r="AY131" s="14" t="s">
        <v>130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83</v>
      </c>
      <c r="BK131" s="229">
        <f>ROUND(I131*H131,2)</f>
        <v>0</v>
      </c>
      <c r="BL131" s="14" t="s">
        <v>349</v>
      </c>
      <c r="BM131" s="228" t="s">
        <v>597</v>
      </c>
    </row>
    <row r="132" s="2" customFormat="1" ht="24.15" customHeight="1">
      <c r="A132" s="35"/>
      <c r="B132" s="36"/>
      <c r="C132" s="216" t="s">
        <v>185</v>
      </c>
      <c r="D132" s="216" t="s">
        <v>132</v>
      </c>
      <c r="E132" s="217" t="s">
        <v>598</v>
      </c>
      <c r="F132" s="218" t="s">
        <v>599</v>
      </c>
      <c r="G132" s="219" t="s">
        <v>250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40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349</v>
      </c>
      <c r="AT132" s="228" t="s">
        <v>132</v>
      </c>
      <c r="AU132" s="228" t="s">
        <v>85</v>
      </c>
      <c r="AY132" s="14" t="s">
        <v>130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83</v>
      </c>
      <c r="BK132" s="229">
        <f>ROUND(I132*H132,2)</f>
        <v>0</v>
      </c>
      <c r="BL132" s="14" t="s">
        <v>349</v>
      </c>
      <c r="BM132" s="228" t="s">
        <v>600</v>
      </c>
    </row>
    <row r="133" s="2" customFormat="1" ht="16.5" customHeight="1">
      <c r="A133" s="35"/>
      <c r="B133" s="36"/>
      <c r="C133" s="230" t="s">
        <v>189</v>
      </c>
      <c r="D133" s="230" t="s">
        <v>247</v>
      </c>
      <c r="E133" s="231" t="s">
        <v>601</v>
      </c>
      <c r="F133" s="232" t="s">
        <v>602</v>
      </c>
      <c r="G133" s="233" t="s">
        <v>583</v>
      </c>
      <c r="H133" s="234">
        <v>1</v>
      </c>
      <c r="I133" s="235"/>
      <c r="J133" s="236">
        <f>ROUND(I133*H133,2)</f>
        <v>0</v>
      </c>
      <c r="K133" s="237"/>
      <c r="L133" s="238"/>
      <c r="M133" s="239" t="s">
        <v>1</v>
      </c>
      <c r="N133" s="240" t="s">
        <v>40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584</v>
      </c>
      <c r="AT133" s="228" t="s">
        <v>247</v>
      </c>
      <c r="AU133" s="228" t="s">
        <v>85</v>
      </c>
      <c r="AY133" s="14" t="s">
        <v>130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83</v>
      </c>
      <c r="BK133" s="229">
        <f>ROUND(I133*H133,2)</f>
        <v>0</v>
      </c>
      <c r="BL133" s="14" t="s">
        <v>349</v>
      </c>
      <c r="BM133" s="228" t="s">
        <v>603</v>
      </c>
    </row>
    <row r="134" s="2" customFormat="1" ht="24.15" customHeight="1">
      <c r="A134" s="35"/>
      <c r="B134" s="36"/>
      <c r="C134" s="216" t="s">
        <v>253</v>
      </c>
      <c r="D134" s="216" t="s">
        <v>132</v>
      </c>
      <c r="E134" s="217" t="s">
        <v>598</v>
      </c>
      <c r="F134" s="218" t="s">
        <v>599</v>
      </c>
      <c r="G134" s="219" t="s">
        <v>250</v>
      </c>
      <c r="H134" s="220">
        <v>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40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349</v>
      </c>
      <c r="AT134" s="228" t="s">
        <v>132</v>
      </c>
      <c r="AU134" s="228" t="s">
        <v>85</v>
      </c>
      <c r="AY134" s="14" t="s">
        <v>130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83</v>
      </c>
      <c r="BK134" s="229">
        <f>ROUND(I134*H134,2)</f>
        <v>0</v>
      </c>
      <c r="BL134" s="14" t="s">
        <v>349</v>
      </c>
      <c r="BM134" s="228" t="s">
        <v>604</v>
      </c>
    </row>
    <row r="135" s="2" customFormat="1" ht="24.15" customHeight="1">
      <c r="A135" s="35"/>
      <c r="B135" s="36"/>
      <c r="C135" s="216" t="s">
        <v>257</v>
      </c>
      <c r="D135" s="216" t="s">
        <v>132</v>
      </c>
      <c r="E135" s="217" t="s">
        <v>605</v>
      </c>
      <c r="F135" s="218" t="s">
        <v>606</v>
      </c>
      <c r="G135" s="219" t="s">
        <v>250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40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349</v>
      </c>
      <c r="AT135" s="228" t="s">
        <v>132</v>
      </c>
      <c r="AU135" s="228" t="s">
        <v>85</v>
      </c>
      <c r="AY135" s="14" t="s">
        <v>130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83</v>
      </c>
      <c r="BK135" s="229">
        <f>ROUND(I135*H135,2)</f>
        <v>0</v>
      </c>
      <c r="BL135" s="14" t="s">
        <v>349</v>
      </c>
      <c r="BM135" s="228" t="s">
        <v>607</v>
      </c>
    </row>
    <row r="136" s="2" customFormat="1" ht="24.15" customHeight="1">
      <c r="A136" s="35"/>
      <c r="B136" s="36"/>
      <c r="C136" s="216" t="s">
        <v>194</v>
      </c>
      <c r="D136" s="216" t="s">
        <v>132</v>
      </c>
      <c r="E136" s="217" t="s">
        <v>608</v>
      </c>
      <c r="F136" s="218" t="s">
        <v>609</v>
      </c>
      <c r="G136" s="219" t="s">
        <v>250</v>
      </c>
      <c r="H136" s="220">
        <v>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40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349</v>
      </c>
      <c r="AT136" s="228" t="s">
        <v>132</v>
      </c>
      <c r="AU136" s="228" t="s">
        <v>85</v>
      </c>
      <c r="AY136" s="14" t="s">
        <v>130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83</v>
      </c>
      <c r="BK136" s="229">
        <f>ROUND(I136*H136,2)</f>
        <v>0</v>
      </c>
      <c r="BL136" s="14" t="s">
        <v>349</v>
      </c>
      <c r="BM136" s="228" t="s">
        <v>610</v>
      </c>
    </row>
    <row r="137" s="2" customFormat="1" ht="16.5" customHeight="1">
      <c r="A137" s="35"/>
      <c r="B137" s="36"/>
      <c r="C137" s="230" t="s">
        <v>198</v>
      </c>
      <c r="D137" s="230" t="s">
        <v>247</v>
      </c>
      <c r="E137" s="231" t="s">
        <v>611</v>
      </c>
      <c r="F137" s="232" t="s">
        <v>612</v>
      </c>
      <c r="G137" s="233" t="s">
        <v>583</v>
      </c>
      <c r="H137" s="234">
        <v>1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40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584</v>
      </c>
      <c r="AT137" s="228" t="s">
        <v>247</v>
      </c>
      <c r="AU137" s="228" t="s">
        <v>85</v>
      </c>
      <c r="AY137" s="14" t="s">
        <v>130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83</v>
      </c>
      <c r="BK137" s="229">
        <f>ROUND(I137*H137,2)</f>
        <v>0</v>
      </c>
      <c r="BL137" s="14" t="s">
        <v>349</v>
      </c>
      <c r="BM137" s="228" t="s">
        <v>613</v>
      </c>
    </row>
    <row r="138" s="2" customFormat="1" ht="16.5" customHeight="1">
      <c r="A138" s="35"/>
      <c r="B138" s="36"/>
      <c r="C138" s="216" t="s">
        <v>202</v>
      </c>
      <c r="D138" s="216" t="s">
        <v>132</v>
      </c>
      <c r="E138" s="217" t="s">
        <v>614</v>
      </c>
      <c r="F138" s="218" t="s">
        <v>615</v>
      </c>
      <c r="G138" s="219" t="s">
        <v>250</v>
      </c>
      <c r="H138" s="220">
        <v>3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40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349</v>
      </c>
      <c r="AT138" s="228" t="s">
        <v>132</v>
      </c>
      <c r="AU138" s="228" t="s">
        <v>85</v>
      </c>
      <c r="AY138" s="14" t="s">
        <v>130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83</v>
      </c>
      <c r="BK138" s="229">
        <f>ROUND(I138*H138,2)</f>
        <v>0</v>
      </c>
      <c r="BL138" s="14" t="s">
        <v>349</v>
      </c>
      <c r="BM138" s="228" t="s">
        <v>616</v>
      </c>
    </row>
    <row r="139" s="2" customFormat="1" ht="16.5" customHeight="1">
      <c r="A139" s="35"/>
      <c r="B139" s="36"/>
      <c r="C139" s="230" t="s">
        <v>208</v>
      </c>
      <c r="D139" s="230" t="s">
        <v>247</v>
      </c>
      <c r="E139" s="231" t="s">
        <v>617</v>
      </c>
      <c r="F139" s="232" t="s">
        <v>618</v>
      </c>
      <c r="G139" s="233" t="s">
        <v>583</v>
      </c>
      <c r="H139" s="234">
        <v>3</v>
      </c>
      <c r="I139" s="235"/>
      <c r="J139" s="236">
        <f>ROUND(I139*H139,2)</f>
        <v>0</v>
      </c>
      <c r="K139" s="237"/>
      <c r="L139" s="238"/>
      <c r="M139" s="239" t="s">
        <v>1</v>
      </c>
      <c r="N139" s="240" t="s">
        <v>40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584</v>
      </c>
      <c r="AT139" s="228" t="s">
        <v>247</v>
      </c>
      <c r="AU139" s="228" t="s">
        <v>85</v>
      </c>
      <c r="AY139" s="14" t="s">
        <v>130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83</v>
      </c>
      <c r="BK139" s="229">
        <f>ROUND(I139*H139,2)</f>
        <v>0</v>
      </c>
      <c r="BL139" s="14" t="s">
        <v>349</v>
      </c>
      <c r="BM139" s="228" t="s">
        <v>619</v>
      </c>
    </row>
    <row r="140" s="2" customFormat="1" ht="16.5" customHeight="1">
      <c r="A140" s="35"/>
      <c r="B140" s="36"/>
      <c r="C140" s="216" t="s">
        <v>212</v>
      </c>
      <c r="D140" s="216" t="s">
        <v>132</v>
      </c>
      <c r="E140" s="217" t="s">
        <v>620</v>
      </c>
      <c r="F140" s="218" t="s">
        <v>621</v>
      </c>
      <c r="G140" s="219" t="s">
        <v>250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40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349</v>
      </c>
      <c r="AT140" s="228" t="s">
        <v>132</v>
      </c>
      <c r="AU140" s="228" t="s">
        <v>85</v>
      </c>
      <c r="AY140" s="14" t="s">
        <v>130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83</v>
      </c>
      <c r="BK140" s="229">
        <f>ROUND(I140*H140,2)</f>
        <v>0</v>
      </c>
      <c r="BL140" s="14" t="s">
        <v>349</v>
      </c>
      <c r="BM140" s="228" t="s">
        <v>622</v>
      </c>
    </row>
    <row r="141" s="2" customFormat="1" ht="21.75" customHeight="1">
      <c r="A141" s="35"/>
      <c r="B141" s="36"/>
      <c r="C141" s="230" t="s">
        <v>7</v>
      </c>
      <c r="D141" s="230" t="s">
        <v>247</v>
      </c>
      <c r="E141" s="231" t="s">
        <v>623</v>
      </c>
      <c r="F141" s="232" t="s">
        <v>624</v>
      </c>
      <c r="G141" s="233" t="s">
        <v>583</v>
      </c>
      <c r="H141" s="234">
        <v>1</v>
      </c>
      <c r="I141" s="235"/>
      <c r="J141" s="236">
        <f>ROUND(I141*H141,2)</f>
        <v>0</v>
      </c>
      <c r="K141" s="237"/>
      <c r="L141" s="238"/>
      <c r="M141" s="239" t="s">
        <v>1</v>
      </c>
      <c r="N141" s="240" t="s">
        <v>40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584</v>
      </c>
      <c r="AT141" s="228" t="s">
        <v>247</v>
      </c>
      <c r="AU141" s="228" t="s">
        <v>85</v>
      </c>
      <c r="AY141" s="14" t="s">
        <v>130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83</v>
      </c>
      <c r="BK141" s="229">
        <f>ROUND(I141*H141,2)</f>
        <v>0</v>
      </c>
      <c r="BL141" s="14" t="s">
        <v>349</v>
      </c>
      <c r="BM141" s="228" t="s">
        <v>625</v>
      </c>
    </row>
    <row r="142" s="2" customFormat="1" ht="37.8" customHeight="1">
      <c r="A142" s="35"/>
      <c r="B142" s="36"/>
      <c r="C142" s="216" t="s">
        <v>215</v>
      </c>
      <c r="D142" s="216" t="s">
        <v>132</v>
      </c>
      <c r="E142" s="217" t="s">
        <v>626</v>
      </c>
      <c r="F142" s="218" t="s">
        <v>627</v>
      </c>
      <c r="G142" s="219" t="s">
        <v>151</v>
      </c>
      <c r="H142" s="220">
        <v>110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40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349</v>
      </c>
      <c r="AT142" s="228" t="s">
        <v>132</v>
      </c>
      <c r="AU142" s="228" t="s">
        <v>85</v>
      </c>
      <c r="AY142" s="14" t="s">
        <v>130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83</v>
      </c>
      <c r="BK142" s="229">
        <f>ROUND(I142*H142,2)</f>
        <v>0</v>
      </c>
      <c r="BL142" s="14" t="s">
        <v>349</v>
      </c>
      <c r="BM142" s="228" t="s">
        <v>628</v>
      </c>
    </row>
    <row r="143" s="2" customFormat="1" ht="16.5" customHeight="1">
      <c r="A143" s="35"/>
      <c r="B143" s="36"/>
      <c r="C143" s="230" t="s">
        <v>217</v>
      </c>
      <c r="D143" s="230" t="s">
        <v>247</v>
      </c>
      <c r="E143" s="231" t="s">
        <v>629</v>
      </c>
      <c r="F143" s="232" t="s">
        <v>630</v>
      </c>
      <c r="G143" s="233" t="s">
        <v>631</v>
      </c>
      <c r="H143" s="234">
        <v>78.430000000000007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40</v>
      </c>
      <c r="O143" s="88"/>
      <c r="P143" s="226">
        <f>O143*H143</f>
        <v>0</v>
      </c>
      <c r="Q143" s="226">
        <v>0.001</v>
      </c>
      <c r="R143" s="226">
        <f>Q143*H143</f>
        <v>0.078430000000000014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576</v>
      </c>
      <c r="AT143" s="228" t="s">
        <v>247</v>
      </c>
      <c r="AU143" s="228" t="s">
        <v>85</v>
      </c>
      <c r="AY143" s="14" t="s">
        <v>130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83</v>
      </c>
      <c r="BK143" s="229">
        <f>ROUND(I143*H143,2)</f>
        <v>0</v>
      </c>
      <c r="BL143" s="14" t="s">
        <v>576</v>
      </c>
      <c r="BM143" s="228" t="s">
        <v>632</v>
      </c>
    </row>
    <row r="144" s="2" customFormat="1" ht="16.5" customHeight="1">
      <c r="A144" s="35"/>
      <c r="B144" s="36"/>
      <c r="C144" s="216" t="s">
        <v>225</v>
      </c>
      <c r="D144" s="216" t="s">
        <v>132</v>
      </c>
      <c r="E144" s="217" t="s">
        <v>633</v>
      </c>
      <c r="F144" s="218" t="s">
        <v>634</v>
      </c>
      <c r="G144" s="219" t="s">
        <v>250</v>
      </c>
      <c r="H144" s="220">
        <v>5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40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349</v>
      </c>
      <c r="AT144" s="228" t="s">
        <v>132</v>
      </c>
      <c r="AU144" s="228" t="s">
        <v>85</v>
      </c>
      <c r="AY144" s="14" t="s">
        <v>130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83</v>
      </c>
      <c r="BK144" s="229">
        <f>ROUND(I144*H144,2)</f>
        <v>0</v>
      </c>
      <c r="BL144" s="14" t="s">
        <v>349</v>
      </c>
      <c r="BM144" s="228" t="s">
        <v>635</v>
      </c>
    </row>
    <row r="145" s="2" customFormat="1" ht="24.15" customHeight="1">
      <c r="A145" s="35"/>
      <c r="B145" s="36"/>
      <c r="C145" s="230" t="s">
        <v>227</v>
      </c>
      <c r="D145" s="230" t="s">
        <v>247</v>
      </c>
      <c r="E145" s="231" t="s">
        <v>636</v>
      </c>
      <c r="F145" s="232" t="s">
        <v>637</v>
      </c>
      <c r="G145" s="233" t="s">
        <v>250</v>
      </c>
      <c r="H145" s="234">
        <v>5</v>
      </c>
      <c r="I145" s="235"/>
      <c r="J145" s="236">
        <f>ROUND(I145*H145,2)</f>
        <v>0</v>
      </c>
      <c r="K145" s="237"/>
      <c r="L145" s="238"/>
      <c r="M145" s="239" t="s">
        <v>1</v>
      </c>
      <c r="N145" s="240" t="s">
        <v>40</v>
      </c>
      <c r="O145" s="88"/>
      <c r="P145" s="226">
        <f>O145*H145</f>
        <v>0</v>
      </c>
      <c r="Q145" s="226">
        <v>0.00014999999999999999</v>
      </c>
      <c r="R145" s="226">
        <f>Q145*H145</f>
        <v>0.00074999999999999991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576</v>
      </c>
      <c r="AT145" s="228" t="s">
        <v>247</v>
      </c>
      <c r="AU145" s="228" t="s">
        <v>85</v>
      </c>
      <c r="AY145" s="14" t="s">
        <v>130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83</v>
      </c>
      <c r="BK145" s="229">
        <f>ROUND(I145*H145,2)</f>
        <v>0</v>
      </c>
      <c r="BL145" s="14" t="s">
        <v>576</v>
      </c>
      <c r="BM145" s="228" t="s">
        <v>638</v>
      </c>
    </row>
    <row r="146" s="2" customFormat="1" ht="16.5" customHeight="1">
      <c r="A146" s="35"/>
      <c r="B146" s="36"/>
      <c r="C146" s="216" t="s">
        <v>219</v>
      </c>
      <c r="D146" s="216" t="s">
        <v>132</v>
      </c>
      <c r="E146" s="217" t="s">
        <v>639</v>
      </c>
      <c r="F146" s="218" t="s">
        <v>640</v>
      </c>
      <c r="G146" s="219" t="s">
        <v>250</v>
      </c>
      <c r="H146" s="220">
        <v>7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40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349</v>
      </c>
      <c r="AT146" s="228" t="s">
        <v>132</v>
      </c>
      <c r="AU146" s="228" t="s">
        <v>85</v>
      </c>
      <c r="AY146" s="14" t="s">
        <v>130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83</v>
      </c>
      <c r="BK146" s="229">
        <f>ROUND(I146*H146,2)</f>
        <v>0</v>
      </c>
      <c r="BL146" s="14" t="s">
        <v>349</v>
      </c>
      <c r="BM146" s="228" t="s">
        <v>641</v>
      </c>
    </row>
    <row r="147" s="2" customFormat="1" ht="16.5" customHeight="1">
      <c r="A147" s="35"/>
      <c r="B147" s="36"/>
      <c r="C147" s="230" t="s">
        <v>221</v>
      </c>
      <c r="D147" s="230" t="s">
        <v>247</v>
      </c>
      <c r="E147" s="231" t="s">
        <v>642</v>
      </c>
      <c r="F147" s="232" t="s">
        <v>643</v>
      </c>
      <c r="G147" s="233" t="s">
        <v>250</v>
      </c>
      <c r="H147" s="234">
        <v>7</v>
      </c>
      <c r="I147" s="235"/>
      <c r="J147" s="236">
        <f>ROUND(I147*H147,2)</f>
        <v>0</v>
      </c>
      <c r="K147" s="237"/>
      <c r="L147" s="238"/>
      <c r="M147" s="239" t="s">
        <v>1</v>
      </c>
      <c r="N147" s="240" t="s">
        <v>40</v>
      </c>
      <c r="O147" s="88"/>
      <c r="P147" s="226">
        <f>O147*H147</f>
        <v>0</v>
      </c>
      <c r="Q147" s="226">
        <v>0.00023000000000000001</v>
      </c>
      <c r="R147" s="226">
        <f>Q147*H147</f>
        <v>0.0016100000000000001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576</v>
      </c>
      <c r="AT147" s="228" t="s">
        <v>247</v>
      </c>
      <c r="AU147" s="228" t="s">
        <v>85</v>
      </c>
      <c r="AY147" s="14" t="s">
        <v>130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83</v>
      </c>
      <c r="BK147" s="229">
        <f>ROUND(I147*H147,2)</f>
        <v>0</v>
      </c>
      <c r="BL147" s="14" t="s">
        <v>576</v>
      </c>
      <c r="BM147" s="228" t="s">
        <v>644</v>
      </c>
    </row>
    <row r="148" s="2" customFormat="1" ht="37.8" customHeight="1">
      <c r="A148" s="35"/>
      <c r="B148" s="36"/>
      <c r="C148" s="216" t="s">
        <v>83</v>
      </c>
      <c r="D148" s="216" t="s">
        <v>132</v>
      </c>
      <c r="E148" s="217" t="s">
        <v>645</v>
      </c>
      <c r="F148" s="218" t="s">
        <v>646</v>
      </c>
      <c r="G148" s="219" t="s">
        <v>151</v>
      </c>
      <c r="H148" s="220">
        <v>50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40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349</v>
      </c>
      <c r="AT148" s="228" t="s">
        <v>132</v>
      </c>
      <c r="AU148" s="228" t="s">
        <v>85</v>
      </c>
      <c r="AY148" s="14" t="s">
        <v>130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83</v>
      </c>
      <c r="BK148" s="229">
        <f>ROUND(I148*H148,2)</f>
        <v>0</v>
      </c>
      <c r="BL148" s="14" t="s">
        <v>349</v>
      </c>
      <c r="BM148" s="228" t="s">
        <v>647</v>
      </c>
    </row>
    <row r="149" s="2" customFormat="1" ht="24.15" customHeight="1">
      <c r="A149" s="35"/>
      <c r="B149" s="36"/>
      <c r="C149" s="230" t="s">
        <v>85</v>
      </c>
      <c r="D149" s="230" t="s">
        <v>247</v>
      </c>
      <c r="E149" s="231" t="s">
        <v>648</v>
      </c>
      <c r="F149" s="232" t="s">
        <v>649</v>
      </c>
      <c r="G149" s="233" t="s">
        <v>151</v>
      </c>
      <c r="H149" s="234">
        <v>57.5</v>
      </c>
      <c r="I149" s="235"/>
      <c r="J149" s="236">
        <f>ROUND(I149*H149,2)</f>
        <v>0</v>
      </c>
      <c r="K149" s="237"/>
      <c r="L149" s="238"/>
      <c r="M149" s="239" t="s">
        <v>1</v>
      </c>
      <c r="N149" s="240" t="s">
        <v>40</v>
      </c>
      <c r="O149" s="88"/>
      <c r="P149" s="226">
        <f>O149*H149</f>
        <v>0</v>
      </c>
      <c r="Q149" s="226">
        <v>0.00012</v>
      </c>
      <c r="R149" s="226">
        <f>Q149*H149</f>
        <v>0.0068999999999999999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576</v>
      </c>
      <c r="AT149" s="228" t="s">
        <v>247</v>
      </c>
      <c r="AU149" s="228" t="s">
        <v>85</v>
      </c>
      <c r="AY149" s="14" t="s">
        <v>130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83</v>
      </c>
      <c r="BK149" s="229">
        <f>ROUND(I149*H149,2)</f>
        <v>0</v>
      </c>
      <c r="BL149" s="14" t="s">
        <v>576</v>
      </c>
      <c r="BM149" s="228" t="s">
        <v>650</v>
      </c>
    </row>
    <row r="150" s="2" customFormat="1" ht="37.8" customHeight="1">
      <c r="A150" s="35"/>
      <c r="B150" s="36"/>
      <c r="C150" s="216" t="s">
        <v>141</v>
      </c>
      <c r="D150" s="216" t="s">
        <v>132</v>
      </c>
      <c r="E150" s="217" t="s">
        <v>651</v>
      </c>
      <c r="F150" s="218" t="s">
        <v>652</v>
      </c>
      <c r="G150" s="219" t="s">
        <v>151</v>
      </c>
      <c r="H150" s="220">
        <v>120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40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349</v>
      </c>
      <c r="AT150" s="228" t="s">
        <v>132</v>
      </c>
      <c r="AU150" s="228" t="s">
        <v>85</v>
      </c>
      <c r="AY150" s="14" t="s">
        <v>130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83</v>
      </c>
      <c r="BK150" s="229">
        <f>ROUND(I150*H150,2)</f>
        <v>0</v>
      </c>
      <c r="BL150" s="14" t="s">
        <v>349</v>
      </c>
      <c r="BM150" s="228" t="s">
        <v>653</v>
      </c>
    </row>
    <row r="151" s="2" customFormat="1" ht="24.15" customHeight="1">
      <c r="A151" s="35"/>
      <c r="B151" s="36"/>
      <c r="C151" s="230" t="s">
        <v>136</v>
      </c>
      <c r="D151" s="230" t="s">
        <v>247</v>
      </c>
      <c r="E151" s="231" t="s">
        <v>654</v>
      </c>
      <c r="F151" s="232" t="s">
        <v>655</v>
      </c>
      <c r="G151" s="233" t="s">
        <v>151</v>
      </c>
      <c r="H151" s="234">
        <v>138</v>
      </c>
      <c r="I151" s="235"/>
      <c r="J151" s="236">
        <f>ROUND(I151*H151,2)</f>
        <v>0</v>
      </c>
      <c r="K151" s="237"/>
      <c r="L151" s="238"/>
      <c r="M151" s="239" t="s">
        <v>1</v>
      </c>
      <c r="N151" s="240" t="s">
        <v>40</v>
      </c>
      <c r="O151" s="88"/>
      <c r="P151" s="226">
        <f>O151*H151</f>
        <v>0</v>
      </c>
      <c r="Q151" s="226">
        <v>0.00089999999999999998</v>
      </c>
      <c r="R151" s="226">
        <f>Q151*H151</f>
        <v>0.12419999999999999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576</v>
      </c>
      <c r="AT151" s="228" t="s">
        <v>247</v>
      </c>
      <c r="AU151" s="228" t="s">
        <v>85</v>
      </c>
      <c r="AY151" s="14" t="s">
        <v>130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83</v>
      </c>
      <c r="BK151" s="229">
        <f>ROUND(I151*H151,2)</f>
        <v>0</v>
      </c>
      <c r="BL151" s="14" t="s">
        <v>576</v>
      </c>
      <c r="BM151" s="228" t="s">
        <v>656</v>
      </c>
    </row>
    <row r="152" s="2" customFormat="1" ht="24.15" customHeight="1">
      <c r="A152" s="35"/>
      <c r="B152" s="36"/>
      <c r="C152" s="216" t="s">
        <v>232</v>
      </c>
      <c r="D152" s="216" t="s">
        <v>132</v>
      </c>
      <c r="E152" s="217" t="s">
        <v>657</v>
      </c>
      <c r="F152" s="218" t="s">
        <v>658</v>
      </c>
      <c r="G152" s="219" t="s">
        <v>250</v>
      </c>
      <c r="H152" s="220">
        <v>3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40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349</v>
      </c>
      <c r="AT152" s="228" t="s">
        <v>132</v>
      </c>
      <c r="AU152" s="228" t="s">
        <v>85</v>
      </c>
      <c r="AY152" s="14" t="s">
        <v>130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83</v>
      </c>
      <c r="BK152" s="229">
        <f>ROUND(I152*H152,2)</f>
        <v>0</v>
      </c>
      <c r="BL152" s="14" t="s">
        <v>349</v>
      </c>
      <c r="BM152" s="228" t="s">
        <v>659</v>
      </c>
    </row>
    <row r="153" s="2" customFormat="1" ht="24.15" customHeight="1">
      <c r="A153" s="35"/>
      <c r="B153" s="36"/>
      <c r="C153" s="216" t="s">
        <v>237</v>
      </c>
      <c r="D153" s="216" t="s">
        <v>132</v>
      </c>
      <c r="E153" s="217" t="s">
        <v>660</v>
      </c>
      <c r="F153" s="218" t="s">
        <v>661</v>
      </c>
      <c r="G153" s="219" t="s">
        <v>250</v>
      </c>
      <c r="H153" s="220">
        <v>2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40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349</v>
      </c>
      <c r="AT153" s="228" t="s">
        <v>132</v>
      </c>
      <c r="AU153" s="228" t="s">
        <v>85</v>
      </c>
      <c r="AY153" s="14" t="s">
        <v>130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83</v>
      </c>
      <c r="BK153" s="229">
        <f>ROUND(I153*H153,2)</f>
        <v>0</v>
      </c>
      <c r="BL153" s="14" t="s">
        <v>349</v>
      </c>
      <c r="BM153" s="228" t="s">
        <v>662</v>
      </c>
    </row>
    <row r="154" s="2" customFormat="1" ht="24.15" customHeight="1">
      <c r="A154" s="35"/>
      <c r="B154" s="36"/>
      <c r="C154" s="216" t="s">
        <v>242</v>
      </c>
      <c r="D154" s="216" t="s">
        <v>132</v>
      </c>
      <c r="E154" s="217" t="s">
        <v>663</v>
      </c>
      <c r="F154" s="218" t="s">
        <v>664</v>
      </c>
      <c r="G154" s="219" t="s">
        <v>250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40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349</v>
      </c>
      <c r="AT154" s="228" t="s">
        <v>132</v>
      </c>
      <c r="AU154" s="228" t="s">
        <v>85</v>
      </c>
      <c r="AY154" s="14" t="s">
        <v>130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83</v>
      </c>
      <c r="BK154" s="229">
        <f>ROUND(I154*H154,2)</f>
        <v>0</v>
      </c>
      <c r="BL154" s="14" t="s">
        <v>349</v>
      </c>
      <c r="BM154" s="228" t="s">
        <v>665</v>
      </c>
    </row>
    <row r="155" s="2" customFormat="1" ht="24.15" customHeight="1">
      <c r="A155" s="35"/>
      <c r="B155" s="36"/>
      <c r="C155" s="216" t="s">
        <v>246</v>
      </c>
      <c r="D155" s="216" t="s">
        <v>132</v>
      </c>
      <c r="E155" s="217" t="s">
        <v>666</v>
      </c>
      <c r="F155" s="218" t="s">
        <v>667</v>
      </c>
      <c r="G155" s="219" t="s">
        <v>250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40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349</v>
      </c>
      <c r="AT155" s="228" t="s">
        <v>132</v>
      </c>
      <c r="AU155" s="228" t="s">
        <v>85</v>
      </c>
      <c r="AY155" s="14" t="s">
        <v>130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83</v>
      </c>
      <c r="BK155" s="229">
        <f>ROUND(I155*H155,2)</f>
        <v>0</v>
      </c>
      <c r="BL155" s="14" t="s">
        <v>349</v>
      </c>
      <c r="BM155" s="228" t="s">
        <v>668</v>
      </c>
    </row>
    <row r="156" s="12" customFormat="1" ht="22.8" customHeight="1">
      <c r="A156" s="12"/>
      <c r="B156" s="200"/>
      <c r="C156" s="201"/>
      <c r="D156" s="202" t="s">
        <v>74</v>
      </c>
      <c r="E156" s="214" t="s">
        <v>669</v>
      </c>
      <c r="F156" s="214" t="s">
        <v>670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SUM(P157:P172)</f>
        <v>0</v>
      </c>
      <c r="Q156" s="208"/>
      <c r="R156" s="209">
        <f>SUM(R157:R172)</f>
        <v>0.040186999999999994</v>
      </c>
      <c r="S156" s="208"/>
      <c r="T156" s="210">
        <f>SUM(T157:T172)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141</v>
      </c>
      <c r="AT156" s="212" t="s">
        <v>74</v>
      </c>
      <c r="AU156" s="212" t="s">
        <v>83</v>
      </c>
      <c r="AY156" s="211" t="s">
        <v>130</v>
      </c>
      <c r="BK156" s="213">
        <f>SUM(BK157:BK172)</f>
        <v>0</v>
      </c>
    </row>
    <row r="157" s="2" customFormat="1" ht="24.15" customHeight="1">
      <c r="A157" s="35"/>
      <c r="B157" s="36"/>
      <c r="C157" s="216" t="s">
        <v>261</v>
      </c>
      <c r="D157" s="216" t="s">
        <v>132</v>
      </c>
      <c r="E157" s="217" t="s">
        <v>671</v>
      </c>
      <c r="F157" s="218" t="s">
        <v>672</v>
      </c>
      <c r="G157" s="219" t="s">
        <v>673</v>
      </c>
      <c r="H157" s="220">
        <v>0.10000000000000001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40</v>
      </c>
      <c r="O157" s="88"/>
      <c r="P157" s="226">
        <f>O157*H157</f>
        <v>0</v>
      </c>
      <c r="Q157" s="226">
        <v>0.0088000000000000005</v>
      </c>
      <c r="R157" s="226">
        <f>Q157*H157</f>
        <v>0.00088000000000000014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349</v>
      </c>
      <c r="AT157" s="228" t="s">
        <v>132</v>
      </c>
      <c r="AU157" s="228" t="s">
        <v>85</v>
      </c>
      <c r="AY157" s="14" t="s">
        <v>130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83</v>
      </c>
      <c r="BK157" s="229">
        <f>ROUND(I157*H157,2)</f>
        <v>0</v>
      </c>
      <c r="BL157" s="14" t="s">
        <v>349</v>
      </c>
      <c r="BM157" s="228" t="s">
        <v>674</v>
      </c>
    </row>
    <row r="158" s="2" customFormat="1" ht="24.15" customHeight="1">
      <c r="A158" s="35"/>
      <c r="B158" s="36"/>
      <c r="C158" s="216" t="s">
        <v>263</v>
      </c>
      <c r="D158" s="216" t="s">
        <v>132</v>
      </c>
      <c r="E158" s="217" t="s">
        <v>675</v>
      </c>
      <c r="F158" s="218" t="s">
        <v>676</v>
      </c>
      <c r="G158" s="219" t="s">
        <v>164</v>
      </c>
      <c r="H158" s="220">
        <v>2.6360000000000001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40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349</v>
      </c>
      <c r="AT158" s="228" t="s">
        <v>132</v>
      </c>
      <c r="AU158" s="228" t="s">
        <v>85</v>
      </c>
      <c r="AY158" s="14" t="s">
        <v>130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83</v>
      </c>
      <c r="BK158" s="229">
        <f>ROUND(I158*H158,2)</f>
        <v>0</v>
      </c>
      <c r="BL158" s="14" t="s">
        <v>349</v>
      </c>
      <c r="BM158" s="228" t="s">
        <v>677</v>
      </c>
    </row>
    <row r="159" s="2" customFormat="1" ht="24.15" customHeight="1">
      <c r="A159" s="35"/>
      <c r="B159" s="36"/>
      <c r="C159" s="216" t="s">
        <v>267</v>
      </c>
      <c r="D159" s="216" t="s">
        <v>132</v>
      </c>
      <c r="E159" s="217" t="s">
        <v>678</v>
      </c>
      <c r="F159" s="218" t="s">
        <v>679</v>
      </c>
      <c r="G159" s="219" t="s">
        <v>151</v>
      </c>
      <c r="H159" s="220">
        <v>84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40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349</v>
      </c>
      <c r="AT159" s="228" t="s">
        <v>132</v>
      </c>
      <c r="AU159" s="228" t="s">
        <v>85</v>
      </c>
      <c r="AY159" s="14" t="s">
        <v>130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83</v>
      </c>
      <c r="BK159" s="229">
        <f>ROUND(I159*H159,2)</f>
        <v>0</v>
      </c>
      <c r="BL159" s="14" t="s">
        <v>349</v>
      </c>
      <c r="BM159" s="228" t="s">
        <v>680</v>
      </c>
    </row>
    <row r="160" s="2" customFormat="1" ht="24.15" customHeight="1">
      <c r="A160" s="35"/>
      <c r="B160" s="36"/>
      <c r="C160" s="216" t="s">
        <v>271</v>
      </c>
      <c r="D160" s="216" t="s">
        <v>132</v>
      </c>
      <c r="E160" s="217" t="s">
        <v>681</v>
      </c>
      <c r="F160" s="218" t="s">
        <v>682</v>
      </c>
      <c r="G160" s="219" t="s">
        <v>151</v>
      </c>
      <c r="H160" s="220">
        <v>16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40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349</v>
      </c>
      <c r="AT160" s="228" t="s">
        <v>132</v>
      </c>
      <c r="AU160" s="228" t="s">
        <v>85</v>
      </c>
      <c r="AY160" s="14" t="s">
        <v>130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83</v>
      </c>
      <c r="BK160" s="229">
        <f>ROUND(I160*H160,2)</f>
        <v>0</v>
      </c>
      <c r="BL160" s="14" t="s">
        <v>349</v>
      </c>
      <c r="BM160" s="228" t="s">
        <v>683</v>
      </c>
    </row>
    <row r="161" s="2" customFormat="1" ht="33" customHeight="1">
      <c r="A161" s="35"/>
      <c r="B161" s="36"/>
      <c r="C161" s="216" t="s">
        <v>273</v>
      </c>
      <c r="D161" s="216" t="s">
        <v>132</v>
      </c>
      <c r="E161" s="217" t="s">
        <v>684</v>
      </c>
      <c r="F161" s="218" t="s">
        <v>685</v>
      </c>
      <c r="G161" s="219" t="s">
        <v>164</v>
      </c>
      <c r="H161" s="220">
        <v>2.6360000000000001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40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349</v>
      </c>
      <c r="AT161" s="228" t="s">
        <v>132</v>
      </c>
      <c r="AU161" s="228" t="s">
        <v>85</v>
      </c>
      <c r="AY161" s="14" t="s">
        <v>130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83</v>
      </c>
      <c r="BK161" s="229">
        <f>ROUND(I161*H161,2)</f>
        <v>0</v>
      </c>
      <c r="BL161" s="14" t="s">
        <v>349</v>
      </c>
      <c r="BM161" s="228" t="s">
        <v>686</v>
      </c>
    </row>
    <row r="162" s="2" customFormat="1" ht="37.8" customHeight="1">
      <c r="A162" s="35"/>
      <c r="B162" s="36"/>
      <c r="C162" s="216" t="s">
        <v>277</v>
      </c>
      <c r="D162" s="216" t="s">
        <v>132</v>
      </c>
      <c r="E162" s="217" t="s">
        <v>687</v>
      </c>
      <c r="F162" s="218" t="s">
        <v>688</v>
      </c>
      <c r="G162" s="219" t="s">
        <v>164</v>
      </c>
      <c r="H162" s="220">
        <v>52.719999999999999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40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349</v>
      </c>
      <c r="AT162" s="228" t="s">
        <v>132</v>
      </c>
      <c r="AU162" s="228" t="s">
        <v>85</v>
      </c>
      <c r="AY162" s="14" t="s">
        <v>130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83</v>
      </c>
      <c r="BK162" s="229">
        <f>ROUND(I162*H162,2)</f>
        <v>0</v>
      </c>
      <c r="BL162" s="14" t="s">
        <v>349</v>
      </c>
      <c r="BM162" s="228" t="s">
        <v>689</v>
      </c>
    </row>
    <row r="163" s="2" customFormat="1" ht="24.15" customHeight="1">
      <c r="A163" s="35"/>
      <c r="B163" s="36"/>
      <c r="C163" s="216" t="s">
        <v>279</v>
      </c>
      <c r="D163" s="216" t="s">
        <v>132</v>
      </c>
      <c r="E163" s="217" t="s">
        <v>690</v>
      </c>
      <c r="F163" s="218" t="s">
        <v>691</v>
      </c>
      <c r="G163" s="219" t="s">
        <v>192</v>
      </c>
      <c r="H163" s="220">
        <v>5.008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40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349</v>
      </c>
      <c r="AT163" s="228" t="s">
        <v>132</v>
      </c>
      <c r="AU163" s="228" t="s">
        <v>85</v>
      </c>
      <c r="AY163" s="14" t="s">
        <v>130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83</v>
      </c>
      <c r="BK163" s="229">
        <f>ROUND(I163*H163,2)</f>
        <v>0</v>
      </c>
      <c r="BL163" s="14" t="s">
        <v>349</v>
      </c>
      <c r="BM163" s="228" t="s">
        <v>692</v>
      </c>
    </row>
    <row r="164" s="2" customFormat="1" ht="24.15" customHeight="1">
      <c r="A164" s="35"/>
      <c r="B164" s="36"/>
      <c r="C164" s="216" t="s">
        <v>281</v>
      </c>
      <c r="D164" s="216" t="s">
        <v>132</v>
      </c>
      <c r="E164" s="217" t="s">
        <v>693</v>
      </c>
      <c r="F164" s="218" t="s">
        <v>694</v>
      </c>
      <c r="G164" s="219" t="s">
        <v>151</v>
      </c>
      <c r="H164" s="220">
        <v>84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40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349</v>
      </c>
      <c r="AT164" s="228" t="s">
        <v>132</v>
      </c>
      <c r="AU164" s="228" t="s">
        <v>85</v>
      </c>
      <c r="AY164" s="14" t="s">
        <v>130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83</v>
      </c>
      <c r="BK164" s="229">
        <f>ROUND(I164*H164,2)</f>
        <v>0</v>
      </c>
      <c r="BL164" s="14" t="s">
        <v>349</v>
      </c>
      <c r="BM164" s="228" t="s">
        <v>695</v>
      </c>
    </row>
    <row r="165" s="2" customFormat="1" ht="24.15" customHeight="1">
      <c r="A165" s="35"/>
      <c r="B165" s="36"/>
      <c r="C165" s="216" t="s">
        <v>285</v>
      </c>
      <c r="D165" s="216" t="s">
        <v>132</v>
      </c>
      <c r="E165" s="217" t="s">
        <v>696</v>
      </c>
      <c r="F165" s="218" t="s">
        <v>697</v>
      </c>
      <c r="G165" s="219" t="s">
        <v>151</v>
      </c>
      <c r="H165" s="220">
        <v>16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40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349</v>
      </c>
      <c r="AT165" s="228" t="s">
        <v>132</v>
      </c>
      <c r="AU165" s="228" t="s">
        <v>85</v>
      </c>
      <c r="AY165" s="14" t="s">
        <v>130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83</v>
      </c>
      <c r="BK165" s="229">
        <f>ROUND(I165*H165,2)</f>
        <v>0</v>
      </c>
      <c r="BL165" s="14" t="s">
        <v>349</v>
      </c>
      <c r="BM165" s="228" t="s">
        <v>698</v>
      </c>
    </row>
    <row r="166" s="2" customFormat="1" ht="24.15" customHeight="1">
      <c r="A166" s="35"/>
      <c r="B166" s="36"/>
      <c r="C166" s="216" t="s">
        <v>287</v>
      </c>
      <c r="D166" s="216" t="s">
        <v>132</v>
      </c>
      <c r="E166" s="217" t="s">
        <v>699</v>
      </c>
      <c r="F166" s="218" t="s">
        <v>700</v>
      </c>
      <c r="G166" s="219" t="s">
        <v>164</v>
      </c>
      <c r="H166" s="220">
        <v>2.391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40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349</v>
      </c>
      <c r="AT166" s="228" t="s">
        <v>132</v>
      </c>
      <c r="AU166" s="228" t="s">
        <v>85</v>
      </c>
      <c r="AY166" s="14" t="s">
        <v>130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83</v>
      </c>
      <c r="BK166" s="229">
        <f>ROUND(I166*H166,2)</f>
        <v>0</v>
      </c>
      <c r="BL166" s="14" t="s">
        <v>349</v>
      </c>
      <c r="BM166" s="228" t="s">
        <v>701</v>
      </c>
    </row>
    <row r="167" s="2" customFormat="1" ht="24.15" customHeight="1">
      <c r="A167" s="35"/>
      <c r="B167" s="36"/>
      <c r="C167" s="216" t="s">
        <v>289</v>
      </c>
      <c r="D167" s="216" t="s">
        <v>132</v>
      </c>
      <c r="E167" s="217" t="s">
        <v>699</v>
      </c>
      <c r="F167" s="218" t="s">
        <v>700</v>
      </c>
      <c r="G167" s="219" t="s">
        <v>164</v>
      </c>
      <c r="H167" s="220">
        <v>0.51400000000000001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40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349</v>
      </c>
      <c r="AT167" s="228" t="s">
        <v>132</v>
      </c>
      <c r="AU167" s="228" t="s">
        <v>85</v>
      </c>
      <c r="AY167" s="14" t="s">
        <v>130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83</v>
      </c>
      <c r="BK167" s="229">
        <f>ROUND(I167*H167,2)</f>
        <v>0</v>
      </c>
      <c r="BL167" s="14" t="s">
        <v>349</v>
      </c>
      <c r="BM167" s="228" t="s">
        <v>702</v>
      </c>
    </row>
    <row r="168" s="2" customFormat="1" ht="24.15" customHeight="1">
      <c r="A168" s="35"/>
      <c r="B168" s="36"/>
      <c r="C168" s="216" t="s">
        <v>291</v>
      </c>
      <c r="D168" s="216" t="s">
        <v>132</v>
      </c>
      <c r="E168" s="217" t="s">
        <v>703</v>
      </c>
      <c r="F168" s="218" t="s">
        <v>704</v>
      </c>
      <c r="G168" s="219" t="s">
        <v>151</v>
      </c>
      <c r="H168" s="220">
        <v>84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40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349</v>
      </c>
      <c r="AT168" s="228" t="s">
        <v>132</v>
      </c>
      <c r="AU168" s="228" t="s">
        <v>85</v>
      </c>
      <c r="AY168" s="14" t="s">
        <v>130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83</v>
      </c>
      <c r="BK168" s="229">
        <f>ROUND(I168*H168,2)</f>
        <v>0</v>
      </c>
      <c r="BL168" s="14" t="s">
        <v>349</v>
      </c>
      <c r="BM168" s="228" t="s">
        <v>705</v>
      </c>
    </row>
    <row r="169" s="2" customFormat="1" ht="24.15" customHeight="1">
      <c r="A169" s="35"/>
      <c r="B169" s="36"/>
      <c r="C169" s="216" t="s">
        <v>295</v>
      </c>
      <c r="D169" s="216" t="s">
        <v>132</v>
      </c>
      <c r="E169" s="217" t="s">
        <v>706</v>
      </c>
      <c r="F169" s="218" t="s">
        <v>707</v>
      </c>
      <c r="G169" s="219" t="s">
        <v>151</v>
      </c>
      <c r="H169" s="220">
        <v>16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40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349</v>
      </c>
      <c r="AT169" s="228" t="s">
        <v>132</v>
      </c>
      <c r="AU169" s="228" t="s">
        <v>85</v>
      </c>
      <c r="AY169" s="14" t="s">
        <v>130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83</v>
      </c>
      <c r="BK169" s="229">
        <f>ROUND(I169*H169,2)</f>
        <v>0</v>
      </c>
      <c r="BL169" s="14" t="s">
        <v>349</v>
      </c>
      <c r="BM169" s="228" t="s">
        <v>708</v>
      </c>
    </row>
    <row r="170" s="2" customFormat="1" ht="24.15" customHeight="1">
      <c r="A170" s="35"/>
      <c r="B170" s="36"/>
      <c r="C170" s="230" t="s">
        <v>297</v>
      </c>
      <c r="D170" s="230" t="s">
        <v>247</v>
      </c>
      <c r="E170" s="231" t="s">
        <v>709</v>
      </c>
      <c r="F170" s="232" t="s">
        <v>710</v>
      </c>
      <c r="G170" s="233" t="s">
        <v>151</v>
      </c>
      <c r="H170" s="234">
        <v>18.399999999999999</v>
      </c>
      <c r="I170" s="235"/>
      <c r="J170" s="236">
        <f>ROUND(I170*H170,2)</f>
        <v>0</v>
      </c>
      <c r="K170" s="237"/>
      <c r="L170" s="238"/>
      <c r="M170" s="239" t="s">
        <v>1</v>
      </c>
      <c r="N170" s="240" t="s">
        <v>40</v>
      </c>
      <c r="O170" s="88"/>
      <c r="P170" s="226">
        <f>O170*H170</f>
        <v>0</v>
      </c>
      <c r="Q170" s="226">
        <v>0.00068999999999999997</v>
      </c>
      <c r="R170" s="226">
        <f>Q170*H170</f>
        <v>0.012695999999999999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576</v>
      </c>
      <c r="AT170" s="228" t="s">
        <v>247</v>
      </c>
      <c r="AU170" s="228" t="s">
        <v>85</v>
      </c>
      <c r="AY170" s="14" t="s">
        <v>130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83</v>
      </c>
      <c r="BK170" s="229">
        <f>ROUND(I170*H170,2)</f>
        <v>0</v>
      </c>
      <c r="BL170" s="14" t="s">
        <v>576</v>
      </c>
      <c r="BM170" s="228" t="s">
        <v>711</v>
      </c>
    </row>
    <row r="171" s="2" customFormat="1" ht="24.15" customHeight="1">
      <c r="A171" s="35"/>
      <c r="B171" s="36"/>
      <c r="C171" s="216" t="s">
        <v>299</v>
      </c>
      <c r="D171" s="216" t="s">
        <v>132</v>
      </c>
      <c r="E171" s="217" t="s">
        <v>712</v>
      </c>
      <c r="F171" s="218" t="s">
        <v>713</v>
      </c>
      <c r="G171" s="219" t="s">
        <v>151</v>
      </c>
      <c r="H171" s="220">
        <v>89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40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349</v>
      </c>
      <c r="AT171" s="228" t="s">
        <v>132</v>
      </c>
      <c r="AU171" s="228" t="s">
        <v>85</v>
      </c>
      <c r="AY171" s="14" t="s">
        <v>130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83</v>
      </c>
      <c r="BK171" s="229">
        <f>ROUND(I171*H171,2)</f>
        <v>0</v>
      </c>
      <c r="BL171" s="14" t="s">
        <v>349</v>
      </c>
      <c r="BM171" s="228" t="s">
        <v>714</v>
      </c>
    </row>
    <row r="172" s="2" customFormat="1" ht="24.15" customHeight="1">
      <c r="A172" s="35"/>
      <c r="B172" s="36"/>
      <c r="C172" s="230" t="s">
        <v>303</v>
      </c>
      <c r="D172" s="230" t="s">
        <v>247</v>
      </c>
      <c r="E172" s="231" t="s">
        <v>715</v>
      </c>
      <c r="F172" s="232" t="s">
        <v>716</v>
      </c>
      <c r="G172" s="233" t="s">
        <v>151</v>
      </c>
      <c r="H172" s="234">
        <v>102.34999999999999</v>
      </c>
      <c r="I172" s="235"/>
      <c r="J172" s="236">
        <f>ROUND(I172*H172,2)</f>
        <v>0</v>
      </c>
      <c r="K172" s="237"/>
      <c r="L172" s="238"/>
      <c r="M172" s="239" t="s">
        <v>1</v>
      </c>
      <c r="N172" s="240" t="s">
        <v>40</v>
      </c>
      <c r="O172" s="88"/>
      <c r="P172" s="226">
        <f>O172*H172</f>
        <v>0</v>
      </c>
      <c r="Q172" s="226">
        <v>0.00025999999999999998</v>
      </c>
      <c r="R172" s="226">
        <f>Q172*H172</f>
        <v>0.026610999999999996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576</v>
      </c>
      <c r="AT172" s="228" t="s">
        <v>247</v>
      </c>
      <c r="AU172" s="228" t="s">
        <v>85</v>
      </c>
      <c r="AY172" s="14" t="s">
        <v>130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83</v>
      </c>
      <c r="BK172" s="229">
        <f>ROUND(I172*H172,2)</f>
        <v>0</v>
      </c>
      <c r="BL172" s="14" t="s">
        <v>576</v>
      </c>
      <c r="BM172" s="228" t="s">
        <v>717</v>
      </c>
    </row>
    <row r="173" s="12" customFormat="1" ht="25.92" customHeight="1">
      <c r="A173" s="12"/>
      <c r="B173" s="200"/>
      <c r="C173" s="201"/>
      <c r="D173" s="202" t="s">
        <v>74</v>
      </c>
      <c r="E173" s="203" t="s">
        <v>718</v>
      </c>
      <c r="F173" s="203" t="s">
        <v>719</v>
      </c>
      <c r="G173" s="201"/>
      <c r="H173" s="201"/>
      <c r="I173" s="204"/>
      <c r="J173" s="205">
        <f>BK173</f>
        <v>0</v>
      </c>
      <c r="K173" s="201"/>
      <c r="L173" s="206"/>
      <c r="M173" s="207"/>
      <c r="N173" s="208"/>
      <c r="O173" s="208"/>
      <c r="P173" s="209">
        <f>SUM(P174:P176)</f>
        <v>0</v>
      </c>
      <c r="Q173" s="208"/>
      <c r="R173" s="209">
        <f>SUM(R174:R176)</f>
        <v>0</v>
      </c>
      <c r="S173" s="208"/>
      <c r="T173" s="210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1" t="s">
        <v>136</v>
      </c>
      <c r="AT173" s="212" t="s">
        <v>74</v>
      </c>
      <c r="AU173" s="212" t="s">
        <v>75</v>
      </c>
      <c r="AY173" s="211" t="s">
        <v>130</v>
      </c>
      <c r="BK173" s="213">
        <f>SUM(BK174:BK176)</f>
        <v>0</v>
      </c>
    </row>
    <row r="174" s="2" customFormat="1" ht="21.75" customHeight="1">
      <c r="A174" s="35"/>
      <c r="B174" s="36"/>
      <c r="C174" s="216" t="s">
        <v>305</v>
      </c>
      <c r="D174" s="216" t="s">
        <v>132</v>
      </c>
      <c r="E174" s="217" t="s">
        <v>720</v>
      </c>
      <c r="F174" s="218" t="s">
        <v>721</v>
      </c>
      <c r="G174" s="219" t="s">
        <v>722</v>
      </c>
      <c r="H174" s="220">
        <v>35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40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723</v>
      </c>
      <c r="AT174" s="228" t="s">
        <v>132</v>
      </c>
      <c r="AU174" s="228" t="s">
        <v>83</v>
      </c>
      <c r="AY174" s="14" t="s">
        <v>130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83</v>
      </c>
      <c r="BK174" s="229">
        <f>ROUND(I174*H174,2)</f>
        <v>0</v>
      </c>
      <c r="BL174" s="14" t="s">
        <v>723</v>
      </c>
      <c r="BM174" s="228" t="s">
        <v>724</v>
      </c>
    </row>
    <row r="175" s="2" customFormat="1" ht="21.75" customHeight="1">
      <c r="A175" s="35"/>
      <c r="B175" s="36"/>
      <c r="C175" s="216" t="s">
        <v>307</v>
      </c>
      <c r="D175" s="216" t="s">
        <v>132</v>
      </c>
      <c r="E175" s="217" t="s">
        <v>725</v>
      </c>
      <c r="F175" s="218" t="s">
        <v>726</v>
      </c>
      <c r="G175" s="219" t="s">
        <v>722</v>
      </c>
      <c r="H175" s="220">
        <v>15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40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723</v>
      </c>
      <c r="AT175" s="228" t="s">
        <v>132</v>
      </c>
      <c r="AU175" s="228" t="s">
        <v>83</v>
      </c>
      <c r="AY175" s="14" t="s">
        <v>130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83</v>
      </c>
      <c r="BK175" s="229">
        <f>ROUND(I175*H175,2)</f>
        <v>0</v>
      </c>
      <c r="BL175" s="14" t="s">
        <v>723</v>
      </c>
      <c r="BM175" s="228" t="s">
        <v>727</v>
      </c>
    </row>
    <row r="176" s="2" customFormat="1" ht="16.5" customHeight="1">
      <c r="A176" s="35"/>
      <c r="B176" s="36"/>
      <c r="C176" s="216" t="s">
        <v>311</v>
      </c>
      <c r="D176" s="216" t="s">
        <v>132</v>
      </c>
      <c r="E176" s="217" t="s">
        <v>728</v>
      </c>
      <c r="F176" s="218" t="s">
        <v>729</v>
      </c>
      <c r="G176" s="219" t="s">
        <v>722</v>
      </c>
      <c r="H176" s="220">
        <v>25</v>
      </c>
      <c r="I176" s="221"/>
      <c r="J176" s="222">
        <f>ROUND(I176*H176,2)</f>
        <v>0</v>
      </c>
      <c r="K176" s="223"/>
      <c r="L176" s="41"/>
      <c r="M176" s="241" t="s">
        <v>1</v>
      </c>
      <c r="N176" s="242" t="s">
        <v>40</v>
      </c>
      <c r="O176" s="243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723</v>
      </c>
      <c r="AT176" s="228" t="s">
        <v>132</v>
      </c>
      <c r="AU176" s="228" t="s">
        <v>83</v>
      </c>
      <c r="AY176" s="14" t="s">
        <v>130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83</v>
      </c>
      <c r="BK176" s="229">
        <f>ROUND(I176*H176,2)</f>
        <v>0</v>
      </c>
      <c r="BL176" s="14" t="s">
        <v>723</v>
      </c>
      <c r="BM176" s="228" t="s">
        <v>730</v>
      </c>
    </row>
    <row r="177" s="2" customFormat="1" ht="6.96" customHeight="1">
      <c r="A177" s="35"/>
      <c r="B177" s="63"/>
      <c r="C177" s="64"/>
      <c r="D177" s="64"/>
      <c r="E177" s="64"/>
      <c r="F177" s="64"/>
      <c r="G177" s="64"/>
      <c r="H177" s="64"/>
      <c r="I177" s="64"/>
      <c r="J177" s="64"/>
      <c r="K177" s="64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/ELP0BdDJWinwKM8u7YhSDlzMfrDGRZOqm5MDJDEOY3TjSorJAn1fdnJsqPFQMs4Bx8+0/6DvO1C9cvdPBnEcw==" hashValue="PUmlsZXp25OdBZ6z1oCL2XHAjNspwOdrxkTaSn5VM2h+ikAfrSRMLHBpjPQp7SGrn3z7SDb6D4D3oNTjNA1yOg==" algorithmName="SHA-512" password="CC35"/>
  <autoFilter ref="C119:K17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Parkoviště Hornická - Školní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731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92</v>
      </c>
      <c r="G11" s="35"/>
      <c r="H11" s="35"/>
      <c r="I11" s="137" t="s">
        <v>19</v>
      </c>
      <c r="J11" s="140" t="s">
        <v>85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14</v>
      </c>
      <c r="G12" s="35"/>
      <c r="H12" s="35"/>
      <c r="I12" s="137" t="s">
        <v>21</v>
      </c>
      <c r="J12" s="141" t="str">
        <f>'Rekapitulace stavby'!AN8</f>
        <v>14. 10. 2025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21.84" customHeight="1">
      <c r="A13" s="35"/>
      <c r="B13" s="41"/>
      <c r="C13" s="35"/>
      <c r="D13" s="246" t="s">
        <v>732</v>
      </c>
      <c r="E13" s="35"/>
      <c r="F13" s="247" t="s">
        <v>733</v>
      </c>
      <c r="G13" s="35"/>
      <c r="H13" s="35"/>
      <c r="I13" s="246" t="s">
        <v>734</v>
      </c>
      <c r="J13" s="247" t="s">
        <v>285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>Město Tachov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735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736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735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736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ROUND((SUM(BE118:BE172)),  2)</f>
        <v>0</v>
      </c>
      <c r="G33" s="35"/>
      <c r="H33" s="35"/>
      <c r="I33" s="152">
        <v>0.20999999999999999</v>
      </c>
      <c r="J33" s="151">
        <f>ROUND(((SUM(BE118:BE172))*I33),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ROUND((SUM(BF118:BF172)),  2)</f>
        <v>0</v>
      </c>
      <c r="G34" s="35"/>
      <c r="H34" s="35"/>
      <c r="I34" s="152">
        <v>0.12</v>
      </c>
      <c r="J34" s="151">
        <f>ROUND(((SUM(BF118:BF172))*I34),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ROUND((SUM(BG118:BG172)),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ROUND((SUM(BH118:BH172)),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ROUND((SUM(BI118:BI172)),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2" customFormat="1" ht="14.4" customHeight="1">
      <c r="B49" s="60"/>
      <c r="D49" s="160" t="s">
        <v>48</v>
      </c>
      <c r="E49" s="161"/>
      <c r="F49" s="161"/>
      <c r="G49" s="160" t="s">
        <v>49</v>
      </c>
      <c r="H49" s="161"/>
      <c r="I49" s="161"/>
      <c r="J49" s="161"/>
      <c r="K49" s="161"/>
      <c r="L49" s="60"/>
    </row>
    <row r="50">
      <c r="B50" s="17"/>
      <c r="L50" s="17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 s="2" customFormat="1">
      <c r="A60" s="35"/>
      <c r="B60" s="41"/>
      <c r="C60" s="35"/>
      <c r="D60" s="162" t="s">
        <v>50</v>
      </c>
      <c r="E60" s="163"/>
      <c r="F60" s="164" t="s">
        <v>51</v>
      </c>
      <c r="G60" s="162" t="s">
        <v>50</v>
      </c>
      <c r="H60" s="163"/>
      <c r="I60" s="163"/>
      <c r="J60" s="165" t="s">
        <v>51</v>
      </c>
      <c r="K60" s="163"/>
      <c r="L60" s="60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>
      <c r="B61" s="17"/>
      <c r="L61" s="17"/>
    </row>
    <row r="62">
      <c r="B62" s="17"/>
      <c r="L62" s="17"/>
    </row>
    <row r="63">
      <c r="B63" s="17"/>
      <c r="L63" s="17"/>
    </row>
    <row r="64" s="2" customFormat="1">
      <c r="A64" s="35"/>
      <c r="B64" s="41"/>
      <c r="C64" s="35"/>
      <c r="D64" s="160" t="s">
        <v>52</v>
      </c>
      <c r="E64" s="166"/>
      <c r="F64" s="166"/>
      <c r="G64" s="160" t="s">
        <v>53</v>
      </c>
      <c r="H64" s="166"/>
      <c r="I64" s="166"/>
      <c r="J64" s="166"/>
      <c r="K64" s="166"/>
      <c r="L64" s="60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>
      <c r="B65" s="17"/>
      <c r="L65" s="1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 s="2" customFormat="1">
      <c r="A75" s="35"/>
      <c r="B75" s="41"/>
      <c r="C75" s="35"/>
      <c r="D75" s="162" t="s">
        <v>50</v>
      </c>
      <c r="E75" s="163"/>
      <c r="F75" s="164" t="s">
        <v>51</v>
      </c>
      <c r="G75" s="162" t="s">
        <v>50</v>
      </c>
      <c r="H75" s="163"/>
      <c r="I75" s="163"/>
      <c r="J75" s="165" t="s">
        <v>51</v>
      </c>
      <c r="K75" s="163"/>
      <c r="L75" s="6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4.4" customHeight="1">
      <c r="A76" s="35"/>
      <c r="B76" s="167"/>
      <c r="C76" s="168"/>
      <c r="D76" s="168"/>
      <c r="E76" s="168"/>
      <c r="F76" s="168"/>
      <c r="G76" s="168"/>
      <c r="H76" s="168"/>
      <c r="I76" s="168"/>
      <c r="J76" s="168"/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="2" customFormat="1" ht="6.96" customHeight="1">
      <c r="A80" s="35"/>
      <c r="B80" s="169"/>
      <c r="C80" s="170"/>
      <c r="D80" s="170"/>
      <c r="E80" s="170"/>
      <c r="F80" s="170"/>
      <c r="G80" s="170"/>
      <c r="H80" s="170"/>
      <c r="I80" s="170"/>
      <c r="J80" s="170"/>
      <c r="K80" s="170"/>
      <c r="L80" s="6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4.96" customHeight="1">
      <c r="A81" s="35"/>
      <c r="B81" s="36"/>
      <c r="C81" s="20" t="s">
        <v>99</v>
      </c>
      <c r="D81" s="37"/>
      <c r="E81" s="37"/>
      <c r="F81" s="37"/>
      <c r="G81" s="37"/>
      <c r="H81" s="37"/>
      <c r="I81" s="37"/>
      <c r="J81" s="37"/>
      <c r="K81" s="37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2" customHeight="1">
      <c r="A83" s="35"/>
      <c r="B83" s="36"/>
      <c r="C83" s="29" t="s">
        <v>16</v>
      </c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6.5" customHeight="1">
      <c r="A84" s="35"/>
      <c r="B84" s="36"/>
      <c r="C84" s="37"/>
      <c r="D84" s="37"/>
      <c r="E84" s="171" t="str">
        <f>E7</f>
        <v>Parkoviště Hornická - Školní</v>
      </c>
      <c r="F84" s="29"/>
      <c r="G84" s="29"/>
      <c r="H84" s="29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2" customHeight="1">
      <c r="A85" s="35"/>
      <c r="B85" s="36"/>
      <c r="C85" s="29" t="s">
        <v>97</v>
      </c>
      <c r="D85" s="37"/>
      <c r="E85" s="37"/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6.5" customHeight="1">
      <c r="A86" s="35"/>
      <c r="B86" s="36"/>
      <c r="C86" s="37"/>
      <c r="D86" s="37"/>
      <c r="E86" s="73" t="str">
        <f>E9</f>
        <v>SO 801 - Vegetační úpravy</v>
      </c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6.96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20</v>
      </c>
      <c r="D88" s="37"/>
      <c r="E88" s="37"/>
      <c r="F88" s="24" t="str">
        <f>F12</f>
        <v>Tachov</v>
      </c>
      <c r="G88" s="37"/>
      <c r="H88" s="37"/>
      <c r="I88" s="29" t="s">
        <v>21</v>
      </c>
      <c r="J88" s="76" t="str">
        <f>IF(J12="","",J12)</f>
        <v>14. 10. 2025</v>
      </c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6.96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23</v>
      </c>
      <c r="D90" s="37"/>
      <c r="E90" s="37"/>
      <c r="F90" s="24" t="str">
        <f>E15</f>
        <v>Město Tachov</v>
      </c>
      <c r="G90" s="37"/>
      <c r="H90" s="37"/>
      <c r="I90" s="29" t="s">
        <v>29</v>
      </c>
      <c r="J90" s="33" t="str">
        <f>E21</f>
        <v>Bc. Jana Kadlecová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27</v>
      </c>
      <c r="D91" s="37"/>
      <c r="E91" s="37"/>
      <c r="F91" s="24" t="str">
        <f>IF(E18="","",E18)</f>
        <v>Vyplň údaj</v>
      </c>
      <c r="G91" s="37"/>
      <c r="H91" s="37"/>
      <c r="I91" s="29" t="s">
        <v>32</v>
      </c>
      <c r="J91" s="33" t="str">
        <f>E24</f>
        <v>Bc. Jana Kadlecová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0.32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9.28" customHeight="1">
      <c r="A93" s="35"/>
      <c r="B93" s="36"/>
      <c r="C93" s="172" t="s">
        <v>100</v>
      </c>
      <c r="D93" s="173"/>
      <c r="E93" s="173"/>
      <c r="F93" s="173"/>
      <c r="G93" s="173"/>
      <c r="H93" s="173"/>
      <c r="I93" s="173"/>
      <c r="J93" s="174" t="s">
        <v>101</v>
      </c>
      <c r="K93" s="173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0.32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22.8" customHeight="1">
      <c r="A95" s="35"/>
      <c r="B95" s="36"/>
      <c r="C95" s="175" t="s">
        <v>102</v>
      </c>
      <c r="D95" s="37"/>
      <c r="E95" s="37"/>
      <c r="F95" s="37"/>
      <c r="G95" s="37"/>
      <c r="H95" s="37"/>
      <c r="I95" s="37"/>
      <c r="J95" s="107">
        <f>J118</f>
        <v>0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U95" s="14" t="s">
        <v>103</v>
      </c>
    </row>
    <row r="96" s="9" customFormat="1" ht="24.96" customHeight="1">
      <c r="A96" s="9"/>
      <c r="B96" s="176"/>
      <c r="C96" s="177"/>
      <c r="D96" s="178" t="s">
        <v>104</v>
      </c>
      <c r="E96" s="179"/>
      <c r="F96" s="179"/>
      <c r="G96" s="179"/>
      <c r="H96" s="179"/>
      <c r="I96" s="179"/>
      <c r="J96" s="180">
        <f>J119</f>
        <v>0</v>
      </c>
      <c r="K96" s="177"/>
      <c r="L96" s="181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82"/>
      <c r="C97" s="183"/>
      <c r="D97" s="184" t="s">
        <v>105</v>
      </c>
      <c r="E97" s="185"/>
      <c r="F97" s="185"/>
      <c r="G97" s="185"/>
      <c r="H97" s="185"/>
      <c r="I97" s="185"/>
      <c r="J97" s="186">
        <f>J120</f>
        <v>0</v>
      </c>
      <c r="K97" s="183"/>
      <c r="L97" s="18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2"/>
      <c r="C98" s="183"/>
      <c r="D98" s="184" t="s">
        <v>114</v>
      </c>
      <c r="E98" s="185"/>
      <c r="F98" s="185"/>
      <c r="G98" s="185"/>
      <c r="H98" s="185"/>
      <c r="I98" s="185"/>
      <c r="J98" s="186">
        <f>J171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115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Parkoviště Hornická - Školní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97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 801 - Vegetační úpravy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Tachov</v>
      </c>
      <c r="G112" s="37"/>
      <c r="H112" s="37"/>
      <c r="I112" s="29" t="s">
        <v>21</v>
      </c>
      <c r="J112" s="76" t="str">
        <f>IF(J12="","",J12)</f>
        <v>14. 10. 2025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>Město Tachov</v>
      </c>
      <c r="G114" s="37"/>
      <c r="H114" s="37"/>
      <c r="I114" s="29" t="s">
        <v>29</v>
      </c>
      <c r="J114" s="33" t="str">
        <f>E21</f>
        <v>Bc. Jana Kadlecová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Bc. Jana Kadlecová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116</v>
      </c>
      <c r="D117" s="191" t="s">
        <v>60</v>
      </c>
      <c r="E117" s="191" t="s">
        <v>56</v>
      </c>
      <c r="F117" s="191" t="s">
        <v>57</v>
      </c>
      <c r="G117" s="191" t="s">
        <v>117</v>
      </c>
      <c r="H117" s="191" t="s">
        <v>118</v>
      </c>
      <c r="I117" s="191" t="s">
        <v>119</v>
      </c>
      <c r="J117" s="192" t="s">
        <v>101</v>
      </c>
      <c r="K117" s="193" t="s">
        <v>120</v>
      </c>
      <c r="L117" s="194"/>
      <c r="M117" s="97" t="s">
        <v>1</v>
      </c>
      <c r="N117" s="98" t="s">
        <v>39</v>
      </c>
      <c r="O117" s="98" t="s">
        <v>121</v>
      </c>
      <c r="P117" s="98" t="s">
        <v>122</v>
      </c>
      <c r="Q117" s="98" t="s">
        <v>123</v>
      </c>
      <c r="R117" s="98" t="s">
        <v>124</v>
      </c>
      <c r="S117" s="98" t="s">
        <v>125</v>
      </c>
      <c r="T117" s="99" t="s">
        <v>126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127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209.03870380000001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103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128</v>
      </c>
      <c r="F119" s="203" t="s">
        <v>129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P120+P171</f>
        <v>0</v>
      </c>
      <c r="Q119" s="208"/>
      <c r="R119" s="209">
        <f>R120+R171</f>
        <v>209.03870380000001</v>
      </c>
      <c r="S119" s="208"/>
      <c r="T119" s="210">
        <f>T120+T171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83</v>
      </c>
      <c r="AT119" s="212" t="s">
        <v>74</v>
      </c>
      <c r="AU119" s="212" t="s">
        <v>75</v>
      </c>
      <c r="AY119" s="211" t="s">
        <v>130</v>
      </c>
      <c r="BK119" s="213">
        <f>BK120+BK171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83</v>
      </c>
      <c r="F120" s="214" t="s">
        <v>131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SUM(P121:P170)</f>
        <v>0</v>
      </c>
      <c r="Q120" s="208"/>
      <c r="R120" s="209">
        <f>SUM(R121:R170)</f>
        <v>209.03870380000001</v>
      </c>
      <c r="S120" s="208"/>
      <c r="T120" s="210">
        <f>SUM(T121:T170)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74</v>
      </c>
      <c r="AU120" s="212" t="s">
        <v>83</v>
      </c>
      <c r="AY120" s="211" t="s">
        <v>130</v>
      </c>
      <c r="BK120" s="213">
        <f>SUM(BK121:BK170)</f>
        <v>0</v>
      </c>
    </row>
    <row r="121" s="2" customFormat="1" ht="33" customHeight="1">
      <c r="A121" s="35"/>
      <c r="B121" s="36"/>
      <c r="C121" s="216" t="s">
        <v>83</v>
      </c>
      <c r="D121" s="216" t="s">
        <v>132</v>
      </c>
      <c r="E121" s="217" t="s">
        <v>737</v>
      </c>
      <c r="F121" s="218" t="s">
        <v>738</v>
      </c>
      <c r="G121" s="219" t="s">
        <v>135</v>
      </c>
      <c r="H121" s="220">
        <v>18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40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136</v>
      </c>
      <c r="AT121" s="228" t="s">
        <v>132</v>
      </c>
      <c r="AU121" s="228" t="s">
        <v>85</v>
      </c>
      <c r="AY121" s="14" t="s">
        <v>130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83</v>
      </c>
      <c r="BK121" s="229">
        <f>ROUND(I121*H121,2)</f>
        <v>0</v>
      </c>
      <c r="BL121" s="14" t="s">
        <v>136</v>
      </c>
      <c r="BM121" s="228" t="s">
        <v>739</v>
      </c>
    </row>
    <row r="122" s="2" customFormat="1" ht="24.15" customHeight="1">
      <c r="A122" s="35"/>
      <c r="B122" s="36"/>
      <c r="C122" s="216" t="s">
        <v>85</v>
      </c>
      <c r="D122" s="216" t="s">
        <v>132</v>
      </c>
      <c r="E122" s="217" t="s">
        <v>740</v>
      </c>
      <c r="F122" s="218" t="s">
        <v>741</v>
      </c>
      <c r="G122" s="219" t="s">
        <v>250</v>
      </c>
      <c r="H122" s="220">
        <v>3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40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136</v>
      </c>
      <c r="AT122" s="228" t="s">
        <v>132</v>
      </c>
      <c r="AU122" s="228" t="s">
        <v>85</v>
      </c>
      <c r="AY122" s="14" t="s">
        <v>130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83</v>
      </c>
      <c r="BK122" s="229">
        <f>ROUND(I122*H122,2)</f>
        <v>0</v>
      </c>
      <c r="BL122" s="14" t="s">
        <v>136</v>
      </c>
      <c r="BM122" s="228" t="s">
        <v>742</v>
      </c>
    </row>
    <row r="123" s="2" customFormat="1" ht="24.15" customHeight="1">
      <c r="A123" s="35"/>
      <c r="B123" s="36"/>
      <c r="C123" s="216" t="s">
        <v>141</v>
      </c>
      <c r="D123" s="216" t="s">
        <v>132</v>
      </c>
      <c r="E123" s="217" t="s">
        <v>743</v>
      </c>
      <c r="F123" s="218" t="s">
        <v>744</v>
      </c>
      <c r="G123" s="219" t="s">
        <v>250</v>
      </c>
      <c r="H123" s="220">
        <v>2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40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136</v>
      </c>
      <c r="AT123" s="228" t="s">
        <v>132</v>
      </c>
      <c r="AU123" s="228" t="s">
        <v>85</v>
      </c>
      <c r="AY123" s="14" t="s">
        <v>130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83</v>
      </c>
      <c r="BK123" s="229">
        <f>ROUND(I123*H123,2)</f>
        <v>0</v>
      </c>
      <c r="BL123" s="14" t="s">
        <v>136</v>
      </c>
      <c r="BM123" s="228" t="s">
        <v>745</v>
      </c>
    </row>
    <row r="124" s="2" customFormat="1" ht="24.15" customHeight="1">
      <c r="A124" s="35"/>
      <c r="B124" s="36"/>
      <c r="C124" s="216" t="s">
        <v>136</v>
      </c>
      <c r="D124" s="216" t="s">
        <v>132</v>
      </c>
      <c r="E124" s="217" t="s">
        <v>746</v>
      </c>
      <c r="F124" s="218" t="s">
        <v>747</v>
      </c>
      <c r="G124" s="219" t="s">
        <v>250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40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136</v>
      </c>
      <c r="AT124" s="228" t="s">
        <v>132</v>
      </c>
      <c r="AU124" s="228" t="s">
        <v>85</v>
      </c>
      <c r="AY124" s="14" t="s">
        <v>130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83</v>
      </c>
      <c r="BK124" s="229">
        <f>ROUND(I124*H124,2)</f>
        <v>0</v>
      </c>
      <c r="BL124" s="14" t="s">
        <v>136</v>
      </c>
      <c r="BM124" s="228" t="s">
        <v>748</v>
      </c>
    </row>
    <row r="125" s="2" customFormat="1" ht="24.15" customHeight="1">
      <c r="A125" s="35"/>
      <c r="B125" s="36"/>
      <c r="C125" s="216" t="s">
        <v>148</v>
      </c>
      <c r="D125" s="216" t="s">
        <v>132</v>
      </c>
      <c r="E125" s="217" t="s">
        <v>749</v>
      </c>
      <c r="F125" s="218" t="s">
        <v>750</v>
      </c>
      <c r="G125" s="219" t="s">
        <v>250</v>
      </c>
      <c r="H125" s="220">
        <v>5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40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136</v>
      </c>
      <c r="AT125" s="228" t="s">
        <v>132</v>
      </c>
      <c r="AU125" s="228" t="s">
        <v>85</v>
      </c>
      <c r="AY125" s="14" t="s">
        <v>130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83</v>
      </c>
      <c r="BK125" s="229">
        <f>ROUND(I125*H125,2)</f>
        <v>0</v>
      </c>
      <c r="BL125" s="14" t="s">
        <v>136</v>
      </c>
      <c r="BM125" s="228" t="s">
        <v>751</v>
      </c>
    </row>
    <row r="126" s="2" customFormat="1" ht="24.15" customHeight="1">
      <c r="A126" s="35"/>
      <c r="B126" s="36"/>
      <c r="C126" s="216" t="s">
        <v>153</v>
      </c>
      <c r="D126" s="216" t="s">
        <v>132</v>
      </c>
      <c r="E126" s="217" t="s">
        <v>752</v>
      </c>
      <c r="F126" s="218" t="s">
        <v>753</v>
      </c>
      <c r="G126" s="219" t="s">
        <v>250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40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136</v>
      </c>
      <c r="AT126" s="228" t="s">
        <v>132</v>
      </c>
      <c r="AU126" s="228" t="s">
        <v>85</v>
      </c>
      <c r="AY126" s="14" t="s">
        <v>130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83</v>
      </c>
      <c r="BK126" s="229">
        <f>ROUND(I126*H126,2)</f>
        <v>0</v>
      </c>
      <c r="BL126" s="14" t="s">
        <v>136</v>
      </c>
      <c r="BM126" s="228" t="s">
        <v>754</v>
      </c>
    </row>
    <row r="127" s="2" customFormat="1" ht="24.15" customHeight="1">
      <c r="A127" s="35"/>
      <c r="B127" s="36"/>
      <c r="C127" s="216" t="s">
        <v>157</v>
      </c>
      <c r="D127" s="216" t="s">
        <v>132</v>
      </c>
      <c r="E127" s="217" t="s">
        <v>755</v>
      </c>
      <c r="F127" s="218" t="s">
        <v>756</v>
      </c>
      <c r="G127" s="219" t="s">
        <v>135</v>
      </c>
      <c r="H127" s="220">
        <v>18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40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136</v>
      </c>
      <c r="AT127" s="228" t="s">
        <v>132</v>
      </c>
      <c r="AU127" s="228" t="s">
        <v>85</v>
      </c>
      <c r="AY127" s="14" t="s">
        <v>130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83</v>
      </c>
      <c r="BK127" s="229">
        <f>ROUND(I127*H127,2)</f>
        <v>0</v>
      </c>
      <c r="BL127" s="14" t="s">
        <v>136</v>
      </c>
      <c r="BM127" s="228" t="s">
        <v>757</v>
      </c>
    </row>
    <row r="128" s="2" customFormat="1" ht="21.75" customHeight="1">
      <c r="A128" s="35"/>
      <c r="B128" s="36"/>
      <c r="C128" s="216" t="s">
        <v>161</v>
      </c>
      <c r="D128" s="216" t="s">
        <v>132</v>
      </c>
      <c r="E128" s="217" t="s">
        <v>758</v>
      </c>
      <c r="F128" s="218" t="s">
        <v>759</v>
      </c>
      <c r="G128" s="219" t="s">
        <v>250</v>
      </c>
      <c r="H128" s="220">
        <v>5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40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136</v>
      </c>
      <c r="AT128" s="228" t="s">
        <v>132</v>
      </c>
      <c r="AU128" s="228" t="s">
        <v>85</v>
      </c>
      <c r="AY128" s="14" t="s">
        <v>130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83</v>
      </c>
      <c r="BK128" s="229">
        <f>ROUND(I128*H128,2)</f>
        <v>0</v>
      </c>
      <c r="BL128" s="14" t="s">
        <v>136</v>
      </c>
      <c r="BM128" s="228" t="s">
        <v>760</v>
      </c>
    </row>
    <row r="129" s="2" customFormat="1" ht="21.75" customHeight="1">
      <c r="A129" s="35"/>
      <c r="B129" s="36"/>
      <c r="C129" s="216" t="s">
        <v>166</v>
      </c>
      <c r="D129" s="216" t="s">
        <v>132</v>
      </c>
      <c r="E129" s="217" t="s">
        <v>761</v>
      </c>
      <c r="F129" s="218" t="s">
        <v>762</v>
      </c>
      <c r="G129" s="219" t="s">
        <v>250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40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136</v>
      </c>
      <c r="AT129" s="228" t="s">
        <v>132</v>
      </c>
      <c r="AU129" s="228" t="s">
        <v>85</v>
      </c>
      <c r="AY129" s="14" t="s">
        <v>130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83</v>
      </c>
      <c r="BK129" s="229">
        <f>ROUND(I129*H129,2)</f>
        <v>0</v>
      </c>
      <c r="BL129" s="14" t="s">
        <v>136</v>
      </c>
      <c r="BM129" s="228" t="s">
        <v>763</v>
      </c>
    </row>
    <row r="130" s="2" customFormat="1" ht="24.15" customHeight="1">
      <c r="A130" s="35"/>
      <c r="B130" s="36"/>
      <c r="C130" s="216" t="s">
        <v>170</v>
      </c>
      <c r="D130" s="216" t="s">
        <v>132</v>
      </c>
      <c r="E130" s="217" t="s">
        <v>764</v>
      </c>
      <c r="F130" s="218" t="s">
        <v>765</v>
      </c>
      <c r="G130" s="219" t="s">
        <v>250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40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136</v>
      </c>
      <c r="AT130" s="228" t="s">
        <v>132</v>
      </c>
      <c r="AU130" s="228" t="s">
        <v>85</v>
      </c>
      <c r="AY130" s="14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83</v>
      </c>
      <c r="BK130" s="229">
        <f>ROUND(I130*H130,2)</f>
        <v>0</v>
      </c>
      <c r="BL130" s="14" t="s">
        <v>136</v>
      </c>
      <c r="BM130" s="228" t="s">
        <v>766</v>
      </c>
    </row>
    <row r="131" s="2" customFormat="1" ht="24.15" customHeight="1">
      <c r="A131" s="35"/>
      <c r="B131" s="36"/>
      <c r="C131" s="216" t="s">
        <v>174</v>
      </c>
      <c r="D131" s="216" t="s">
        <v>132</v>
      </c>
      <c r="E131" s="217" t="s">
        <v>767</v>
      </c>
      <c r="F131" s="218" t="s">
        <v>768</v>
      </c>
      <c r="G131" s="219" t="s">
        <v>250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40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136</v>
      </c>
      <c r="AT131" s="228" t="s">
        <v>132</v>
      </c>
      <c r="AU131" s="228" t="s">
        <v>85</v>
      </c>
      <c r="AY131" s="14" t="s">
        <v>130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83</v>
      </c>
      <c r="BK131" s="229">
        <f>ROUND(I131*H131,2)</f>
        <v>0</v>
      </c>
      <c r="BL131" s="14" t="s">
        <v>136</v>
      </c>
      <c r="BM131" s="228" t="s">
        <v>769</v>
      </c>
    </row>
    <row r="132" s="2" customFormat="1" ht="24.15" customHeight="1">
      <c r="A132" s="35"/>
      <c r="B132" s="36"/>
      <c r="C132" s="216" t="s">
        <v>8</v>
      </c>
      <c r="D132" s="216" t="s">
        <v>132</v>
      </c>
      <c r="E132" s="217" t="s">
        <v>770</v>
      </c>
      <c r="F132" s="218" t="s">
        <v>771</v>
      </c>
      <c r="G132" s="219" t="s">
        <v>250</v>
      </c>
      <c r="H132" s="220">
        <v>4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40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136</v>
      </c>
      <c r="AT132" s="228" t="s">
        <v>132</v>
      </c>
      <c r="AU132" s="228" t="s">
        <v>85</v>
      </c>
      <c r="AY132" s="14" t="s">
        <v>130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83</v>
      </c>
      <c r="BK132" s="229">
        <f>ROUND(I132*H132,2)</f>
        <v>0</v>
      </c>
      <c r="BL132" s="14" t="s">
        <v>136</v>
      </c>
      <c r="BM132" s="228" t="s">
        <v>772</v>
      </c>
    </row>
    <row r="133" s="2" customFormat="1" ht="24.15" customHeight="1">
      <c r="A133" s="35"/>
      <c r="B133" s="36"/>
      <c r="C133" s="216" t="s">
        <v>181</v>
      </c>
      <c r="D133" s="216" t="s">
        <v>132</v>
      </c>
      <c r="E133" s="217" t="s">
        <v>773</v>
      </c>
      <c r="F133" s="218" t="s">
        <v>774</v>
      </c>
      <c r="G133" s="219" t="s">
        <v>250</v>
      </c>
      <c r="H133" s="220">
        <v>5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40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136</v>
      </c>
      <c r="AT133" s="228" t="s">
        <v>132</v>
      </c>
      <c r="AU133" s="228" t="s">
        <v>85</v>
      </c>
      <c r="AY133" s="14" t="s">
        <v>130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83</v>
      </c>
      <c r="BK133" s="229">
        <f>ROUND(I133*H133,2)</f>
        <v>0</v>
      </c>
      <c r="BL133" s="14" t="s">
        <v>136</v>
      </c>
      <c r="BM133" s="228" t="s">
        <v>775</v>
      </c>
    </row>
    <row r="134" s="2" customFormat="1" ht="24.15" customHeight="1">
      <c r="A134" s="35"/>
      <c r="B134" s="36"/>
      <c r="C134" s="216" t="s">
        <v>185</v>
      </c>
      <c r="D134" s="216" t="s">
        <v>132</v>
      </c>
      <c r="E134" s="217" t="s">
        <v>776</v>
      </c>
      <c r="F134" s="218" t="s">
        <v>777</v>
      </c>
      <c r="G134" s="219" t="s">
        <v>250</v>
      </c>
      <c r="H134" s="220">
        <v>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40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136</v>
      </c>
      <c r="AT134" s="228" t="s">
        <v>132</v>
      </c>
      <c r="AU134" s="228" t="s">
        <v>85</v>
      </c>
      <c r="AY134" s="14" t="s">
        <v>130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83</v>
      </c>
      <c r="BK134" s="229">
        <f>ROUND(I134*H134,2)</f>
        <v>0</v>
      </c>
      <c r="BL134" s="14" t="s">
        <v>136</v>
      </c>
      <c r="BM134" s="228" t="s">
        <v>778</v>
      </c>
    </row>
    <row r="135" s="2" customFormat="1" ht="33" customHeight="1">
      <c r="A135" s="35"/>
      <c r="B135" s="36"/>
      <c r="C135" s="216" t="s">
        <v>189</v>
      </c>
      <c r="D135" s="216" t="s">
        <v>132</v>
      </c>
      <c r="E135" s="217" t="s">
        <v>779</v>
      </c>
      <c r="F135" s="218" t="s">
        <v>780</v>
      </c>
      <c r="G135" s="219" t="s">
        <v>250</v>
      </c>
      <c r="H135" s="220">
        <v>15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40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136</v>
      </c>
      <c r="AT135" s="228" t="s">
        <v>132</v>
      </c>
      <c r="AU135" s="228" t="s">
        <v>85</v>
      </c>
      <c r="AY135" s="14" t="s">
        <v>130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83</v>
      </c>
      <c r="BK135" s="229">
        <f>ROUND(I135*H135,2)</f>
        <v>0</v>
      </c>
      <c r="BL135" s="14" t="s">
        <v>136</v>
      </c>
      <c r="BM135" s="228" t="s">
        <v>781</v>
      </c>
    </row>
    <row r="136" s="2" customFormat="1" ht="33" customHeight="1">
      <c r="A136" s="35"/>
      <c r="B136" s="36"/>
      <c r="C136" s="216" t="s">
        <v>194</v>
      </c>
      <c r="D136" s="216" t="s">
        <v>132</v>
      </c>
      <c r="E136" s="217" t="s">
        <v>782</v>
      </c>
      <c r="F136" s="218" t="s">
        <v>783</v>
      </c>
      <c r="G136" s="219" t="s">
        <v>250</v>
      </c>
      <c r="H136" s="220">
        <v>15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40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136</v>
      </c>
      <c r="AT136" s="228" t="s">
        <v>132</v>
      </c>
      <c r="AU136" s="228" t="s">
        <v>85</v>
      </c>
      <c r="AY136" s="14" t="s">
        <v>130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83</v>
      </c>
      <c r="BK136" s="229">
        <f>ROUND(I136*H136,2)</f>
        <v>0</v>
      </c>
      <c r="BL136" s="14" t="s">
        <v>136</v>
      </c>
      <c r="BM136" s="228" t="s">
        <v>784</v>
      </c>
    </row>
    <row r="137" s="2" customFormat="1" ht="33" customHeight="1">
      <c r="A137" s="35"/>
      <c r="B137" s="36"/>
      <c r="C137" s="216" t="s">
        <v>198</v>
      </c>
      <c r="D137" s="216" t="s">
        <v>132</v>
      </c>
      <c r="E137" s="217" t="s">
        <v>785</v>
      </c>
      <c r="F137" s="218" t="s">
        <v>786</v>
      </c>
      <c r="G137" s="219" t="s">
        <v>250</v>
      </c>
      <c r="H137" s="220">
        <v>60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40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136</v>
      </c>
      <c r="AT137" s="228" t="s">
        <v>132</v>
      </c>
      <c r="AU137" s="228" t="s">
        <v>85</v>
      </c>
      <c r="AY137" s="14" t="s">
        <v>130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83</v>
      </c>
      <c r="BK137" s="229">
        <f>ROUND(I137*H137,2)</f>
        <v>0</v>
      </c>
      <c r="BL137" s="14" t="s">
        <v>136</v>
      </c>
      <c r="BM137" s="228" t="s">
        <v>787</v>
      </c>
    </row>
    <row r="138" s="2" customFormat="1" ht="24.15" customHeight="1">
      <c r="A138" s="35"/>
      <c r="B138" s="36"/>
      <c r="C138" s="216" t="s">
        <v>202</v>
      </c>
      <c r="D138" s="216" t="s">
        <v>132</v>
      </c>
      <c r="E138" s="217" t="s">
        <v>788</v>
      </c>
      <c r="F138" s="218" t="s">
        <v>789</v>
      </c>
      <c r="G138" s="219" t="s">
        <v>250</v>
      </c>
      <c r="H138" s="220">
        <v>75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40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136</v>
      </c>
      <c r="AT138" s="228" t="s">
        <v>132</v>
      </c>
      <c r="AU138" s="228" t="s">
        <v>85</v>
      </c>
      <c r="AY138" s="14" t="s">
        <v>130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83</v>
      </c>
      <c r="BK138" s="229">
        <f>ROUND(I138*H138,2)</f>
        <v>0</v>
      </c>
      <c r="BL138" s="14" t="s">
        <v>136</v>
      </c>
      <c r="BM138" s="228" t="s">
        <v>790</v>
      </c>
    </row>
    <row r="139" s="2" customFormat="1" ht="24.15" customHeight="1">
      <c r="A139" s="35"/>
      <c r="B139" s="36"/>
      <c r="C139" s="216" t="s">
        <v>208</v>
      </c>
      <c r="D139" s="216" t="s">
        <v>132</v>
      </c>
      <c r="E139" s="217" t="s">
        <v>791</v>
      </c>
      <c r="F139" s="218" t="s">
        <v>792</v>
      </c>
      <c r="G139" s="219" t="s">
        <v>250</v>
      </c>
      <c r="H139" s="220">
        <v>15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40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136</v>
      </c>
      <c r="AT139" s="228" t="s">
        <v>132</v>
      </c>
      <c r="AU139" s="228" t="s">
        <v>85</v>
      </c>
      <c r="AY139" s="14" t="s">
        <v>130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83</v>
      </c>
      <c r="BK139" s="229">
        <f>ROUND(I139*H139,2)</f>
        <v>0</v>
      </c>
      <c r="BL139" s="14" t="s">
        <v>136</v>
      </c>
      <c r="BM139" s="228" t="s">
        <v>793</v>
      </c>
    </row>
    <row r="140" s="2" customFormat="1" ht="24.15" customHeight="1">
      <c r="A140" s="35"/>
      <c r="B140" s="36"/>
      <c r="C140" s="216" t="s">
        <v>212</v>
      </c>
      <c r="D140" s="216" t="s">
        <v>132</v>
      </c>
      <c r="E140" s="217" t="s">
        <v>794</v>
      </c>
      <c r="F140" s="218" t="s">
        <v>795</v>
      </c>
      <c r="G140" s="219" t="s">
        <v>164</v>
      </c>
      <c r="H140" s="220">
        <v>4.5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40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136</v>
      </c>
      <c r="AT140" s="228" t="s">
        <v>132</v>
      </c>
      <c r="AU140" s="228" t="s">
        <v>85</v>
      </c>
      <c r="AY140" s="14" t="s">
        <v>130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83</v>
      </c>
      <c r="BK140" s="229">
        <f>ROUND(I140*H140,2)</f>
        <v>0</v>
      </c>
      <c r="BL140" s="14" t="s">
        <v>136</v>
      </c>
      <c r="BM140" s="228" t="s">
        <v>796</v>
      </c>
    </row>
    <row r="141" s="2" customFormat="1" ht="37.8" customHeight="1">
      <c r="A141" s="35"/>
      <c r="B141" s="36"/>
      <c r="C141" s="216" t="s">
        <v>7</v>
      </c>
      <c r="D141" s="216" t="s">
        <v>132</v>
      </c>
      <c r="E141" s="217" t="s">
        <v>182</v>
      </c>
      <c r="F141" s="218" t="s">
        <v>183</v>
      </c>
      <c r="G141" s="219" t="s">
        <v>164</v>
      </c>
      <c r="H141" s="220">
        <v>67.5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40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136</v>
      </c>
      <c r="AT141" s="228" t="s">
        <v>132</v>
      </c>
      <c r="AU141" s="228" t="s">
        <v>85</v>
      </c>
      <c r="AY141" s="14" t="s">
        <v>130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83</v>
      </c>
      <c r="BK141" s="229">
        <f>ROUND(I141*H141,2)</f>
        <v>0</v>
      </c>
      <c r="BL141" s="14" t="s">
        <v>136</v>
      </c>
      <c r="BM141" s="228" t="s">
        <v>797</v>
      </c>
    </row>
    <row r="142" s="2" customFormat="1" ht="24.15" customHeight="1">
      <c r="A142" s="35"/>
      <c r="B142" s="36"/>
      <c r="C142" s="216" t="s">
        <v>215</v>
      </c>
      <c r="D142" s="216" t="s">
        <v>132</v>
      </c>
      <c r="E142" s="217" t="s">
        <v>798</v>
      </c>
      <c r="F142" s="218" t="s">
        <v>799</v>
      </c>
      <c r="G142" s="219" t="s">
        <v>164</v>
      </c>
      <c r="H142" s="220">
        <v>4.5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40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136</v>
      </c>
      <c r="AT142" s="228" t="s">
        <v>132</v>
      </c>
      <c r="AU142" s="228" t="s">
        <v>85</v>
      </c>
      <c r="AY142" s="14" t="s">
        <v>130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83</v>
      </c>
      <c r="BK142" s="229">
        <f>ROUND(I142*H142,2)</f>
        <v>0</v>
      </c>
      <c r="BL142" s="14" t="s">
        <v>136</v>
      </c>
      <c r="BM142" s="228" t="s">
        <v>800</v>
      </c>
    </row>
    <row r="143" s="2" customFormat="1" ht="24.15" customHeight="1">
      <c r="A143" s="35"/>
      <c r="B143" s="36"/>
      <c r="C143" s="216" t="s">
        <v>217</v>
      </c>
      <c r="D143" s="216" t="s">
        <v>132</v>
      </c>
      <c r="E143" s="217" t="s">
        <v>190</v>
      </c>
      <c r="F143" s="218" t="s">
        <v>191</v>
      </c>
      <c r="G143" s="219" t="s">
        <v>192</v>
      </c>
      <c r="H143" s="220">
        <v>6.75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40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136</v>
      </c>
      <c r="AT143" s="228" t="s">
        <v>132</v>
      </c>
      <c r="AU143" s="228" t="s">
        <v>85</v>
      </c>
      <c r="AY143" s="14" t="s">
        <v>130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83</v>
      </c>
      <c r="BK143" s="229">
        <f>ROUND(I143*H143,2)</f>
        <v>0</v>
      </c>
      <c r="BL143" s="14" t="s">
        <v>136</v>
      </c>
      <c r="BM143" s="228" t="s">
        <v>801</v>
      </c>
    </row>
    <row r="144" s="2" customFormat="1" ht="37.8" customHeight="1">
      <c r="A144" s="35"/>
      <c r="B144" s="36"/>
      <c r="C144" s="216" t="s">
        <v>219</v>
      </c>
      <c r="D144" s="216" t="s">
        <v>132</v>
      </c>
      <c r="E144" s="217" t="s">
        <v>802</v>
      </c>
      <c r="F144" s="218" t="s">
        <v>803</v>
      </c>
      <c r="G144" s="219" t="s">
        <v>135</v>
      </c>
      <c r="H144" s="220">
        <v>686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40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136</v>
      </c>
      <c r="AT144" s="228" t="s">
        <v>132</v>
      </c>
      <c r="AU144" s="228" t="s">
        <v>85</v>
      </c>
      <c r="AY144" s="14" t="s">
        <v>130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83</v>
      </c>
      <c r="BK144" s="229">
        <f>ROUND(I144*H144,2)</f>
        <v>0</v>
      </c>
      <c r="BL144" s="14" t="s">
        <v>136</v>
      </c>
      <c r="BM144" s="228" t="s">
        <v>804</v>
      </c>
    </row>
    <row r="145" s="2" customFormat="1" ht="24.15" customHeight="1">
      <c r="A145" s="35"/>
      <c r="B145" s="36"/>
      <c r="C145" s="216" t="s">
        <v>221</v>
      </c>
      <c r="D145" s="216" t="s">
        <v>132</v>
      </c>
      <c r="E145" s="217" t="s">
        <v>805</v>
      </c>
      <c r="F145" s="218" t="s">
        <v>806</v>
      </c>
      <c r="G145" s="219" t="s">
        <v>135</v>
      </c>
      <c r="H145" s="220">
        <v>686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40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136</v>
      </c>
      <c r="AT145" s="228" t="s">
        <v>132</v>
      </c>
      <c r="AU145" s="228" t="s">
        <v>85</v>
      </c>
      <c r="AY145" s="14" t="s">
        <v>130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83</v>
      </c>
      <c r="BK145" s="229">
        <f>ROUND(I145*H145,2)</f>
        <v>0</v>
      </c>
      <c r="BL145" s="14" t="s">
        <v>136</v>
      </c>
      <c r="BM145" s="228" t="s">
        <v>807</v>
      </c>
    </row>
    <row r="146" s="2" customFormat="1" ht="16.5" customHeight="1">
      <c r="A146" s="35"/>
      <c r="B146" s="36"/>
      <c r="C146" s="230" t="s">
        <v>225</v>
      </c>
      <c r="D146" s="230" t="s">
        <v>247</v>
      </c>
      <c r="E146" s="231" t="s">
        <v>808</v>
      </c>
      <c r="F146" s="232" t="s">
        <v>809</v>
      </c>
      <c r="G146" s="233" t="s">
        <v>192</v>
      </c>
      <c r="H146" s="234">
        <v>205.80000000000001</v>
      </c>
      <c r="I146" s="235"/>
      <c r="J146" s="236">
        <f>ROUND(I146*H146,2)</f>
        <v>0</v>
      </c>
      <c r="K146" s="237"/>
      <c r="L146" s="238"/>
      <c r="M146" s="239" t="s">
        <v>1</v>
      </c>
      <c r="N146" s="240" t="s">
        <v>40</v>
      </c>
      <c r="O146" s="88"/>
      <c r="P146" s="226">
        <f>O146*H146</f>
        <v>0</v>
      </c>
      <c r="Q146" s="226">
        <v>1</v>
      </c>
      <c r="R146" s="226">
        <f>Q146*H146</f>
        <v>205.80000000000001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161</v>
      </c>
      <c r="AT146" s="228" t="s">
        <v>247</v>
      </c>
      <c r="AU146" s="228" t="s">
        <v>85</v>
      </c>
      <c r="AY146" s="14" t="s">
        <v>130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83</v>
      </c>
      <c r="BK146" s="229">
        <f>ROUND(I146*H146,2)</f>
        <v>0</v>
      </c>
      <c r="BL146" s="14" t="s">
        <v>136</v>
      </c>
      <c r="BM146" s="228" t="s">
        <v>810</v>
      </c>
    </row>
    <row r="147" s="2" customFormat="1" ht="24.15" customHeight="1">
      <c r="A147" s="35"/>
      <c r="B147" s="36"/>
      <c r="C147" s="216" t="s">
        <v>227</v>
      </c>
      <c r="D147" s="216" t="s">
        <v>132</v>
      </c>
      <c r="E147" s="217" t="s">
        <v>811</v>
      </c>
      <c r="F147" s="218" t="s">
        <v>812</v>
      </c>
      <c r="G147" s="219" t="s">
        <v>135</v>
      </c>
      <c r="H147" s="220">
        <v>686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40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136</v>
      </c>
      <c r="AT147" s="228" t="s">
        <v>132</v>
      </c>
      <c r="AU147" s="228" t="s">
        <v>85</v>
      </c>
      <c r="AY147" s="14" t="s">
        <v>130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83</v>
      </c>
      <c r="BK147" s="229">
        <f>ROUND(I147*H147,2)</f>
        <v>0</v>
      </c>
      <c r="BL147" s="14" t="s">
        <v>136</v>
      </c>
      <c r="BM147" s="228" t="s">
        <v>813</v>
      </c>
    </row>
    <row r="148" s="2" customFormat="1" ht="16.5" customHeight="1">
      <c r="A148" s="35"/>
      <c r="B148" s="36"/>
      <c r="C148" s="230" t="s">
        <v>232</v>
      </c>
      <c r="D148" s="230" t="s">
        <v>247</v>
      </c>
      <c r="E148" s="231" t="s">
        <v>814</v>
      </c>
      <c r="F148" s="232" t="s">
        <v>815</v>
      </c>
      <c r="G148" s="233" t="s">
        <v>631</v>
      </c>
      <c r="H148" s="234">
        <v>2.0579999999999998</v>
      </c>
      <c r="I148" s="235"/>
      <c r="J148" s="236">
        <f>ROUND(I148*H148,2)</f>
        <v>0</v>
      </c>
      <c r="K148" s="237"/>
      <c r="L148" s="238"/>
      <c r="M148" s="239" t="s">
        <v>1</v>
      </c>
      <c r="N148" s="240" t="s">
        <v>40</v>
      </c>
      <c r="O148" s="88"/>
      <c r="P148" s="226">
        <f>O148*H148</f>
        <v>0</v>
      </c>
      <c r="Q148" s="226">
        <v>0.001</v>
      </c>
      <c r="R148" s="226">
        <f>Q148*H148</f>
        <v>0.0020579999999999999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161</v>
      </c>
      <c r="AT148" s="228" t="s">
        <v>247</v>
      </c>
      <c r="AU148" s="228" t="s">
        <v>85</v>
      </c>
      <c r="AY148" s="14" t="s">
        <v>130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83</v>
      </c>
      <c r="BK148" s="229">
        <f>ROUND(I148*H148,2)</f>
        <v>0</v>
      </c>
      <c r="BL148" s="14" t="s">
        <v>136</v>
      </c>
      <c r="BM148" s="228" t="s">
        <v>816</v>
      </c>
    </row>
    <row r="149" s="2" customFormat="1" ht="37.8" customHeight="1">
      <c r="A149" s="35"/>
      <c r="B149" s="36"/>
      <c r="C149" s="216" t="s">
        <v>237</v>
      </c>
      <c r="D149" s="216" t="s">
        <v>132</v>
      </c>
      <c r="E149" s="217" t="s">
        <v>817</v>
      </c>
      <c r="F149" s="218" t="s">
        <v>818</v>
      </c>
      <c r="G149" s="219" t="s">
        <v>250</v>
      </c>
      <c r="H149" s="220">
        <v>9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40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136</v>
      </c>
      <c r="AT149" s="228" t="s">
        <v>132</v>
      </c>
      <c r="AU149" s="228" t="s">
        <v>85</v>
      </c>
      <c r="AY149" s="14" t="s">
        <v>130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83</v>
      </c>
      <c r="BK149" s="229">
        <f>ROUND(I149*H149,2)</f>
        <v>0</v>
      </c>
      <c r="BL149" s="14" t="s">
        <v>136</v>
      </c>
      <c r="BM149" s="228" t="s">
        <v>819</v>
      </c>
    </row>
    <row r="150" s="2" customFormat="1" ht="16.5" customHeight="1">
      <c r="A150" s="35"/>
      <c r="B150" s="36"/>
      <c r="C150" s="230" t="s">
        <v>242</v>
      </c>
      <c r="D150" s="230" t="s">
        <v>247</v>
      </c>
      <c r="E150" s="231" t="s">
        <v>820</v>
      </c>
      <c r="F150" s="232" t="s">
        <v>821</v>
      </c>
      <c r="G150" s="233" t="s">
        <v>164</v>
      </c>
      <c r="H150" s="234">
        <v>4.5</v>
      </c>
      <c r="I150" s="235"/>
      <c r="J150" s="236">
        <f>ROUND(I150*H150,2)</f>
        <v>0</v>
      </c>
      <c r="K150" s="237"/>
      <c r="L150" s="238"/>
      <c r="M150" s="239" t="s">
        <v>1</v>
      </c>
      <c r="N150" s="240" t="s">
        <v>40</v>
      </c>
      <c r="O150" s="88"/>
      <c r="P150" s="226">
        <f>O150*H150</f>
        <v>0</v>
      </c>
      <c r="Q150" s="226">
        <v>0.22</v>
      </c>
      <c r="R150" s="226">
        <f>Q150*H150</f>
        <v>0.98999999999999999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161</v>
      </c>
      <c r="AT150" s="228" t="s">
        <v>247</v>
      </c>
      <c r="AU150" s="228" t="s">
        <v>85</v>
      </c>
      <c r="AY150" s="14" t="s">
        <v>130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83</v>
      </c>
      <c r="BK150" s="229">
        <f>ROUND(I150*H150,2)</f>
        <v>0</v>
      </c>
      <c r="BL150" s="14" t="s">
        <v>136</v>
      </c>
      <c r="BM150" s="228" t="s">
        <v>822</v>
      </c>
    </row>
    <row r="151" s="2" customFormat="1" ht="16.5" customHeight="1">
      <c r="A151" s="35"/>
      <c r="B151" s="36"/>
      <c r="C151" s="230" t="s">
        <v>246</v>
      </c>
      <c r="D151" s="230" t="s">
        <v>247</v>
      </c>
      <c r="E151" s="231" t="s">
        <v>823</v>
      </c>
      <c r="F151" s="232" t="s">
        <v>824</v>
      </c>
      <c r="G151" s="233" t="s">
        <v>164</v>
      </c>
      <c r="H151" s="234">
        <v>0.001</v>
      </c>
      <c r="I151" s="235"/>
      <c r="J151" s="236">
        <f>ROUND(I151*H151,2)</f>
        <v>0</v>
      </c>
      <c r="K151" s="237"/>
      <c r="L151" s="238"/>
      <c r="M151" s="239" t="s">
        <v>1</v>
      </c>
      <c r="N151" s="240" t="s">
        <v>40</v>
      </c>
      <c r="O151" s="88"/>
      <c r="P151" s="226">
        <f>O151*H151</f>
        <v>0</v>
      </c>
      <c r="Q151" s="226">
        <v>0.55000000000000004</v>
      </c>
      <c r="R151" s="226">
        <f>Q151*H151</f>
        <v>0.00055000000000000003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161</v>
      </c>
      <c r="AT151" s="228" t="s">
        <v>247</v>
      </c>
      <c r="AU151" s="228" t="s">
        <v>85</v>
      </c>
      <c r="AY151" s="14" t="s">
        <v>130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83</v>
      </c>
      <c r="BK151" s="229">
        <f>ROUND(I151*H151,2)</f>
        <v>0</v>
      </c>
      <c r="BL151" s="14" t="s">
        <v>136</v>
      </c>
      <c r="BM151" s="228" t="s">
        <v>825</v>
      </c>
    </row>
    <row r="152" s="2" customFormat="1" ht="16.5" customHeight="1">
      <c r="A152" s="35"/>
      <c r="B152" s="36"/>
      <c r="C152" s="230" t="s">
        <v>253</v>
      </c>
      <c r="D152" s="230" t="s">
        <v>247</v>
      </c>
      <c r="E152" s="231" t="s">
        <v>826</v>
      </c>
      <c r="F152" s="232" t="s">
        <v>827</v>
      </c>
      <c r="G152" s="233" t="s">
        <v>250</v>
      </c>
      <c r="H152" s="234">
        <v>9</v>
      </c>
      <c r="I152" s="235"/>
      <c r="J152" s="236">
        <f>ROUND(I152*H152,2)</f>
        <v>0</v>
      </c>
      <c r="K152" s="237"/>
      <c r="L152" s="238"/>
      <c r="M152" s="239" t="s">
        <v>1</v>
      </c>
      <c r="N152" s="240" t="s">
        <v>40</v>
      </c>
      <c r="O152" s="88"/>
      <c r="P152" s="226">
        <f>O152*H152</f>
        <v>0</v>
      </c>
      <c r="Q152" s="226">
        <v>0.14999999999999999</v>
      </c>
      <c r="R152" s="226">
        <f>Q152*H152</f>
        <v>1.3499999999999999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161</v>
      </c>
      <c r="AT152" s="228" t="s">
        <v>247</v>
      </c>
      <c r="AU152" s="228" t="s">
        <v>85</v>
      </c>
      <c r="AY152" s="14" t="s">
        <v>130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83</v>
      </c>
      <c r="BK152" s="229">
        <f>ROUND(I152*H152,2)</f>
        <v>0</v>
      </c>
      <c r="BL152" s="14" t="s">
        <v>136</v>
      </c>
      <c r="BM152" s="228" t="s">
        <v>828</v>
      </c>
    </row>
    <row r="153" s="2" customFormat="1" ht="16.5" customHeight="1">
      <c r="A153" s="35"/>
      <c r="B153" s="36"/>
      <c r="C153" s="230" t="s">
        <v>257</v>
      </c>
      <c r="D153" s="230" t="s">
        <v>247</v>
      </c>
      <c r="E153" s="231" t="s">
        <v>829</v>
      </c>
      <c r="F153" s="232" t="s">
        <v>830</v>
      </c>
      <c r="G153" s="233" t="s">
        <v>250</v>
      </c>
      <c r="H153" s="234">
        <v>9</v>
      </c>
      <c r="I153" s="235"/>
      <c r="J153" s="236">
        <f>ROUND(I153*H153,2)</f>
        <v>0</v>
      </c>
      <c r="K153" s="237"/>
      <c r="L153" s="238"/>
      <c r="M153" s="239" t="s">
        <v>1</v>
      </c>
      <c r="N153" s="240" t="s">
        <v>40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161</v>
      </c>
      <c r="AT153" s="228" t="s">
        <v>247</v>
      </c>
      <c r="AU153" s="228" t="s">
        <v>85</v>
      </c>
      <c r="AY153" s="14" t="s">
        <v>130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83</v>
      </c>
      <c r="BK153" s="229">
        <f>ROUND(I153*H153,2)</f>
        <v>0</v>
      </c>
      <c r="BL153" s="14" t="s">
        <v>136</v>
      </c>
      <c r="BM153" s="228" t="s">
        <v>831</v>
      </c>
    </row>
    <row r="154" s="2" customFormat="1" ht="16.5" customHeight="1">
      <c r="A154" s="35"/>
      <c r="B154" s="36"/>
      <c r="C154" s="230" t="s">
        <v>261</v>
      </c>
      <c r="D154" s="230" t="s">
        <v>247</v>
      </c>
      <c r="E154" s="231" t="s">
        <v>832</v>
      </c>
      <c r="F154" s="232" t="s">
        <v>833</v>
      </c>
      <c r="G154" s="233" t="s">
        <v>631</v>
      </c>
      <c r="H154" s="234">
        <v>4.5</v>
      </c>
      <c r="I154" s="235"/>
      <c r="J154" s="236">
        <f>ROUND(I154*H154,2)</f>
        <v>0</v>
      </c>
      <c r="K154" s="237"/>
      <c r="L154" s="238"/>
      <c r="M154" s="239" t="s">
        <v>1</v>
      </c>
      <c r="N154" s="240" t="s">
        <v>40</v>
      </c>
      <c r="O154" s="88"/>
      <c r="P154" s="226">
        <f>O154*H154</f>
        <v>0</v>
      </c>
      <c r="Q154" s="226">
        <v>0.001</v>
      </c>
      <c r="R154" s="226">
        <f>Q154*H154</f>
        <v>0.0045000000000000005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161</v>
      </c>
      <c r="AT154" s="228" t="s">
        <v>247</v>
      </c>
      <c r="AU154" s="228" t="s">
        <v>85</v>
      </c>
      <c r="AY154" s="14" t="s">
        <v>130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83</v>
      </c>
      <c r="BK154" s="229">
        <f>ROUND(I154*H154,2)</f>
        <v>0</v>
      </c>
      <c r="BL154" s="14" t="s">
        <v>136</v>
      </c>
      <c r="BM154" s="228" t="s">
        <v>834</v>
      </c>
    </row>
    <row r="155" s="2" customFormat="1" ht="24.15" customHeight="1">
      <c r="A155" s="35"/>
      <c r="B155" s="36"/>
      <c r="C155" s="216" t="s">
        <v>263</v>
      </c>
      <c r="D155" s="216" t="s">
        <v>132</v>
      </c>
      <c r="E155" s="217" t="s">
        <v>835</v>
      </c>
      <c r="F155" s="218" t="s">
        <v>836</v>
      </c>
      <c r="G155" s="219" t="s">
        <v>135</v>
      </c>
      <c r="H155" s="220">
        <v>686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40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136</v>
      </c>
      <c r="AT155" s="228" t="s">
        <v>132</v>
      </c>
      <c r="AU155" s="228" t="s">
        <v>85</v>
      </c>
      <c r="AY155" s="14" t="s">
        <v>130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83</v>
      </c>
      <c r="BK155" s="229">
        <f>ROUND(I155*H155,2)</f>
        <v>0</v>
      </c>
      <c r="BL155" s="14" t="s">
        <v>136</v>
      </c>
      <c r="BM155" s="228" t="s">
        <v>837</v>
      </c>
    </row>
    <row r="156" s="2" customFormat="1" ht="21.75" customHeight="1">
      <c r="A156" s="35"/>
      <c r="B156" s="36"/>
      <c r="C156" s="216" t="s">
        <v>267</v>
      </c>
      <c r="D156" s="216" t="s">
        <v>132</v>
      </c>
      <c r="E156" s="217" t="s">
        <v>838</v>
      </c>
      <c r="F156" s="218" t="s">
        <v>839</v>
      </c>
      <c r="G156" s="219" t="s">
        <v>135</v>
      </c>
      <c r="H156" s="220">
        <v>686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40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136</v>
      </c>
      <c r="AT156" s="228" t="s">
        <v>132</v>
      </c>
      <c r="AU156" s="228" t="s">
        <v>85</v>
      </c>
      <c r="AY156" s="14" t="s">
        <v>130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83</v>
      </c>
      <c r="BK156" s="229">
        <f>ROUND(I156*H156,2)</f>
        <v>0</v>
      </c>
      <c r="BL156" s="14" t="s">
        <v>136</v>
      </c>
      <c r="BM156" s="228" t="s">
        <v>840</v>
      </c>
    </row>
    <row r="157" s="2" customFormat="1" ht="16.5" customHeight="1">
      <c r="A157" s="35"/>
      <c r="B157" s="36"/>
      <c r="C157" s="216" t="s">
        <v>271</v>
      </c>
      <c r="D157" s="216" t="s">
        <v>132</v>
      </c>
      <c r="E157" s="217" t="s">
        <v>841</v>
      </c>
      <c r="F157" s="218" t="s">
        <v>842</v>
      </c>
      <c r="G157" s="219" t="s">
        <v>135</v>
      </c>
      <c r="H157" s="220">
        <v>686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40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136</v>
      </c>
      <c r="AT157" s="228" t="s">
        <v>132</v>
      </c>
      <c r="AU157" s="228" t="s">
        <v>85</v>
      </c>
      <c r="AY157" s="14" t="s">
        <v>130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83</v>
      </c>
      <c r="BK157" s="229">
        <f>ROUND(I157*H157,2)</f>
        <v>0</v>
      </c>
      <c r="BL157" s="14" t="s">
        <v>136</v>
      </c>
      <c r="BM157" s="228" t="s">
        <v>843</v>
      </c>
    </row>
    <row r="158" s="2" customFormat="1" ht="24.15" customHeight="1">
      <c r="A158" s="35"/>
      <c r="B158" s="36"/>
      <c r="C158" s="216" t="s">
        <v>273</v>
      </c>
      <c r="D158" s="216" t="s">
        <v>132</v>
      </c>
      <c r="E158" s="217" t="s">
        <v>844</v>
      </c>
      <c r="F158" s="218" t="s">
        <v>845</v>
      </c>
      <c r="G158" s="219" t="s">
        <v>250</v>
      </c>
      <c r="H158" s="220">
        <v>9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40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136</v>
      </c>
      <c r="AT158" s="228" t="s">
        <v>132</v>
      </c>
      <c r="AU158" s="228" t="s">
        <v>85</v>
      </c>
      <c r="AY158" s="14" t="s">
        <v>130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83</v>
      </c>
      <c r="BK158" s="229">
        <f>ROUND(I158*H158,2)</f>
        <v>0</v>
      </c>
      <c r="BL158" s="14" t="s">
        <v>136</v>
      </c>
      <c r="BM158" s="228" t="s">
        <v>846</v>
      </c>
    </row>
    <row r="159" s="2" customFormat="1" ht="33" customHeight="1">
      <c r="A159" s="35"/>
      <c r="B159" s="36"/>
      <c r="C159" s="216" t="s">
        <v>277</v>
      </c>
      <c r="D159" s="216" t="s">
        <v>132</v>
      </c>
      <c r="E159" s="217" t="s">
        <v>847</v>
      </c>
      <c r="F159" s="218" t="s">
        <v>848</v>
      </c>
      <c r="G159" s="219" t="s">
        <v>250</v>
      </c>
      <c r="H159" s="220">
        <v>9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40</v>
      </c>
      <c r="O159" s="88"/>
      <c r="P159" s="226">
        <f>O159*H159</f>
        <v>0</v>
      </c>
      <c r="Q159" s="226">
        <v>5.8E-05</v>
      </c>
      <c r="R159" s="226">
        <f>Q159*H159</f>
        <v>0.000522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136</v>
      </c>
      <c r="AT159" s="228" t="s">
        <v>132</v>
      </c>
      <c r="AU159" s="228" t="s">
        <v>85</v>
      </c>
      <c r="AY159" s="14" t="s">
        <v>130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83</v>
      </c>
      <c r="BK159" s="229">
        <f>ROUND(I159*H159,2)</f>
        <v>0</v>
      </c>
      <c r="BL159" s="14" t="s">
        <v>136</v>
      </c>
      <c r="BM159" s="228" t="s">
        <v>849</v>
      </c>
    </row>
    <row r="160" s="2" customFormat="1" ht="21.75" customHeight="1">
      <c r="A160" s="35"/>
      <c r="B160" s="36"/>
      <c r="C160" s="230" t="s">
        <v>279</v>
      </c>
      <c r="D160" s="230" t="s">
        <v>247</v>
      </c>
      <c r="E160" s="231" t="s">
        <v>850</v>
      </c>
      <c r="F160" s="232" t="s">
        <v>851</v>
      </c>
      <c r="G160" s="233" t="s">
        <v>250</v>
      </c>
      <c r="H160" s="234">
        <v>27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40</v>
      </c>
      <c r="O160" s="88"/>
      <c r="P160" s="226">
        <f>O160*H160</f>
        <v>0</v>
      </c>
      <c r="Q160" s="226">
        <v>0.0070899999999999999</v>
      </c>
      <c r="R160" s="226">
        <f>Q160*H160</f>
        <v>0.19142999999999999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161</v>
      </c>
      <c r="AT160" s="228" t="s">
        <v>247</v>
      </c>
      <c r="AU160" s="228" t="s">
        <v>85</v>
      </c>
      <c r="AY160" s="14" t="s">
        <v>130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83</v>
      </c>
      <c r="BK160" s="229">
        <f>ROUND(I160*H160,2)</f>
        <v>0</v>
      </c>
      <c r="BL160" s="14" t="s">
        <v>136</v>
      </c>
      <c r="BM160" s="228" t="s">
        <v>852</v>
      </c>
    </row>
    <row r="161" s="2" customFormat="1" ht="24.15" customHeight="1">
      <c r="A161" s="35"/>
      <c r="B161" s="36"/>
      <c r="C161" s="216" t="s">
        <v>281</v>
      </c>
      <c r="D161" s="216" t="s">
        <v>132</v>
      </c>
      <c r="E161" s="217" t="s">
        <v>853</v>
      </c>
      <c r="F161" s="218" t="s">
        <v>854</v>
      </c>
      <c r="G161" s="219" t="s">
        <v>250</v>
      </c>
      <c r="H161" s="220">
        <v>9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40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136</v>
      </c>
      <c r="AT161" s="228" t="s">
        <v>132</v>
      </c>
      <c r="AU161" s="228" t="s">
        <v>85</v>
      </c>
      <c r="AY161" s="14" t="s">
        <v>130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83</v>
      </c>
      <c r="BK161" s="229">
        <f>ROUND(I161*H161,2)</f>
        <v>0</v>
      </c>
      <c r="BL161" s="14" t="s">
        <v>136</v>
      </c>
      <c r="BM161" s="228" t="s">
        <v>855</v>
      </c>
    </row>
    <row r="162" s="2" customFormat="1" ht="24.15" customHeight="1">
      <c r="A162" s="35"/>
      <c r="B162" s="36"/>
      <c r="C162" s="216" t="s">
        <v>285</v>
      </c>
      <c r="D162" s="216" t="s">
        <v>132</v>
      </c>
      <c r="E162" s="217" t="s">
        <v>856</v>
      </c>
      <c r="F162" s="218" t="s">
        <v>857</v>
      </c>
      <c r="G162" s="219" t="s">
        <v>250</v>
      </c>
      <c r="H162" s="220">
        <v>9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40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136</v>
      </c>
      <c r="AT162" s="228" t="s">
        <v>132</v>
      </c>
      <c r="AU162" s="228" t="s">
        <v>85</v>
      </c>
      <c r="AY162" s="14" t="s">
        <v>130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83</v>
      </c>
      <c r="BK162" s="229">
        <f>ROUND(I162*H162,2)</f>
        <v>0</v>
      </c>
      <c r="BL162" s="14" t="s">
        <v>136</v>
      </c>
      <c r="BM162" s="228" t="s">
        <v>858</v>
      </c>
    </row>
    <row r="163" s="2" customFormat="1" ht="24.15" customHeight="1">
      <c r="A163" s="35"/>
      <c r="B163" s="36"/>
      <c r="C163" s="230" t="s">
        <v>287</v>
      </c>
      <c r="D163" s="230" t="s">
        <v>247</v>
      </c>
      <c r="E163" s="231" t="s">
        <v>859</v>
      </c>
      <c r="F163" s="232" t="s">
        <v>860</v>
      </c>
      <c r="G163" s="233" t="s">
        <v>250</v>
      </c>
      <c r="H163" s="234">
        <v>9</v>
      </c>
      <c r="I163" s="235"/>
      <c r="J163" s="236">
        <f>ROUND(I163*H163,2)</f>
        <v>0</v>
      </c>
      <c r="K163" s="237"/>
      <c r="L163" s="238"/>
      <c r="M163" s="239" t="s">
        <v>1</v>
      </c>
      <c r="N163" s="240" t="s">
        <v>40</v>
      </c>
      <c r="O163" s="88"/>
      <c r="P163" s="226">
        <f>O163*H163</f>
        <v>0</v>
      </c>
      <c r="Q163" s="226">
        <v>0.023</v>
      </c>
      <c r="R163" s="226">
        <f>Q163*H163</f>
        <v>0.20699999999999999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161</v>
      </c>
      <c r="AT163" s="228" t="s">
        <v>247</v>
      </c>
      <c r="AU163" s="228" t="s">
        <v>85</v>
      </c>
      <c r="AY163" s="14" t="s">
        <v>130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83</v>
      </c>
      <c r="BK163" s="229">
        <f>ROUND(I163*H163,2)</f>
        <v>0</v>
      </c>
      <c r="BL163" s="14" t="s">
        <v>136</v>
      </c>
      <c r="BM163" s="228" t="s">
        <v>861</v>
      </c>
    </row>
    <row r="164" s="2" customFormat="1" ht="33" customHeight="1">
      <c r="A164" s="35"/>
      <c r="B164" s="36"/>
      <c r="C164" s="216" t="s">
        <v>289</v>
      </c>
      <c r="D164" s="216" t="s">
        <v>132</v>
      </c>
      <c r="E164" s="217" t="s">
        <v>862</v>
      </c>
      <c r="F164" s="218" t="s">
        <v>863</v>
      </c>
      <c r="G164" s="219" t="s">
        <v>135</v>
      </c>
      <c r="H164" s="220">
        <v>686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40</v>
      </c>
      <c r="O164" s="88"/>
      <c r="P164" s="226">
        <f>O164*H164</f>
        <v>0</v>
      </c>
      <c r="Q164" s="226">
        <v>3.3000000000000002E-06</v>
      </c>
      <c r="R164" s="226">
        <f>Q164*H164</f>
        <v>0.0022638000000000003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136</v>
      </c>
      <c r="AT164" s="228" t="s">
        <v>132</v>
      </c>
      <c r="AU164" s="228" t="s">
        <v>85</v>
      </c>
      <c r="AY164" s="14" t="s">
        <v>130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83</v>
      </c>
      <c r="BK164" s="229">
        <f>ROUND(I164*H164,2)</f>
        <v>0</v>
      </c>
      <c r="BL164" s="14" t="s">
        <v>136</v>
      </c>
      <c r="BM164" s="228" t="s">
        <v>864</v>
      </c>
    </row>
    <row r="165" s="2" customFormat="1" ht="16.5" customHeight="1">
      <c r="A165" s="35"/>
      <c r="B165" s="36"/>
      <c r="C165" s="230" t="s">
        <v>291</v>
      </c>
      <c r="D165" s="230" t="s">
        <v>247</v>
      </c>
      <c r="E165" s="231" t="s">
        <v>865</v>
      </c>
      <c r="F165" s="232" t="s">
        <v>866</v>
      </c>
      <c r="G165" s="233" t="s">
        <v>867</v>
      </c>
      <c r="H165" s="234">
        <v>20.579999999999998</v>
      </c>
      <c r="I165" s="235"/>
      <c r="J165" s="236">
        <f>ROUND(I165*H165,2)</f>
        <v>0</v>
      </c>
      <c r="K165" s="237"/>
      <c r="L165" s="238"/>
      <c r="M165" s="239" t="s">
        <v>1</v>
      </c>
      <c r="N165" s="240" t="s">
        <v>40</v>
      </c>
      <c r="O165" s="88"/>
      <c r="P165" s="226">
        <f>O165*H165</f>
        <v>0</v>
      </c>
      <c r="Q165" s="226">
        <v>0.001</v>
      </c>
      <c r="R165" s="226">
        <f>Q165*H165</f>
        <v>0.020579999999999998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161</v>
      </c>
      <c r="AT165" s="228" t="s">
        <v>247</v>
      </c>
      <c r="AU165" s="228" t="s">
        <v>85</v>
      </c>
      <c r="AY165" s="14" t="s">
        <v>130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83</v>
      </c>
      <c r="BK165" s="229">
        <f>ROUND(I165*H165,2)</f>
        <v>0</v>
      </c>
      <c r="BL165" s="14" t="s">
        <v>136</v>
      </c>
      <c r="BM165" s="228" t="s">
        <v>868</v>
      </c>
    </row>
    <row r="166" s="2" customFormat="1" ht="24.15" customHeight="1">
      <c r="A166" s="35"/>
      <c r="B166" s="36"/>
      <c r="C166" s="216" t="s">
        <v>295</v>
      </c>
      <c r="D166" s="216" t="s">
        <v>132</v>
      </c>
      <c r="E166" s="217" t="s">
        <v>869</v>
      </c>
      <c r="F166" s="218" t="s">
        <v>870</v>
      </c>
      <c r="G166" s="219" t="s">
        <v>250</v>
      </c>
      <c r="H166" s="220">
        <v>10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40</v>
      </c>
      <c r="O166" s="88"/>
      <c r="P166" s="226">
        <f>O166*H166</f>
        <v>0</v>
      </c>
      <c r="Q166" s="226">
        <v>0.046980000000000001</v>
      </c>
      <c r="R166" s="226">
        <f>Q166*H166</f>
        <v>0.4698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136</v>
      </c>
      <c r="AT166" s="228" t="s">
        <v>132</v>
      </c>
      <c r="AU166" s="228" t="s">
        <v>85</v>
      </c>
      <c r="AY166" s="14" t="s">
        <v>130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83</v>
      </c>
      <c r="BK166" s="229">
        <f>ROUND(I166*H166,2)</f>
        <v>0</v>
      </c>
      <c r="BL166" s="14" t="s">
        <v>136</v>
      </c>
      <c r="BM166" s="228" t="s">
        <v>871</v>
      </c>
    </row>
    <row r="167" s="2" customFormat="1" ht="21.75" customHeight="1">
      <c r="A167" s="35"/>
      <c r="B167" s="36"/>
      <c r="C167" s="216" t="s">
        <v>297</v>
      </c>
      <c r="D167" s="216" t="s">
        <v>132</v>
      </c>
      <c r="E167" s="217" t="s">
        <v>872</v>
      </c>
      <c r="F167" s="218" t="s">
        <v>873</v>
      </c>
      <c r="G167" s="219" t="s">
        <v>135</v>
      </c>
      <c r="H167" s="220">
        <v>9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40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136</v>
      </c>
      <c r="AT167" s="228" t="s">
        <v>132</v>
      </c>
      <c r="AU167" s="228" t="s">
        <v>85</v>
      </c>
      <c r="AY167" s="14" t="s">
        <v>130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83</v>
      </c>
      <c r="BK167" s="229">
        <f>ROUND(I167*H167,2)</f>
        <v>0</v>
      </c>
      <c r="BL167" s="14" t="s">
        <v>136</v>
      </c>
      <c r="BM167" s="228" t="s">
        <v>874</v>
      </c>
    </row>
    <row r="168" s="2" customFormat="1" ht="16.5" customHeight="1">
      <c r="A168" s="35"/>
      <c r="B168" s="36"/>
      <c r="C168" s="216" t="s">
        <v>299</v>
      </c>
      <c r="D168" s="216" t="s">
        <v>132</v>
      </c>
      <c r="E168" s="217" t="s">
        <v>875</v>
      </c>
      <c r="F168" s="218" t="s">
        <v>876</v>
      </c>
      <c r="G168" s="219" t="s">
        <v>164</v>
      </c>
      <c r="H168" s="220">
        <v>0.90000000000000002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40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136</v>
      </c>
      <c r="AT168" s="228" t="s">
        <v>132</v>
      </c>
      <c r="AU168" s="228" t="s">
        <v>85</v>
      </c>
      <c r="AY168" s="14" t="s">
        <v>130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83</v>
      </c>
      <c r="BK168" s="229">
        <f>ROUND(I168*H168,2)</f>
        <v>0</v>
      </c>
      <c r="BL168" s="14" t="s">
        <v>136</v>
      </c>
      <c r="BM168" s="228" t="s">
        <v>877</v>
      </c>
    </row>
    <row r="169" s="2" customFormat="1" ht="21.75" customHeight="1">
      <c r="A169" s="35"/>
      <c r="B169" s="36"/>
      <c r="C169" s="216" t="s">
        <v>303</v>
      </c>
      <c r="D169" s="216" t="s">
        <v>132</v>
      </c>
      <c r="E169" s="217" t="s">
        <v>878</v>
      </c>
      <c r="F169" s="218" t="s">
        <v>879</v>
      </c>
      <c r="G169" s="219" t="s">
        <v>164</v>
      </c>
      <c r="H169" s="220">
        <v>0.90000000000000002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40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136</v>
      </c>
      <c r="AT169" s="228" t="s">
        <v>132</v>
      </c>
      <c r="AU169" s="228" t="s">
        <v>85</v>
      </c>
      <c r="AY169" s="14" t="s">
        <v>130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83</v>
      </c>
      <c r="BK169" s="229">
        <f>ROUND(I169*H169,2)</f>
        <v>0</v>
      </c>
      <c r="BL169" s="14" t="s">
        <v>136</v>
      </c>
      <c r="BM169" s="228" t="s">
        <v>880</v>
      </c>
    </row>
    <row r="170" s="2" customFormat="1" ht="16.5" customHeight="1">
      <c r="A170" s="35"/>
      <c r="B170" s="36"/>
      <c r="C170" s="230" t="s">
        <v>305</v>
      </c>
      <c r="D170" s="230" t="s">
        <v>247</v>
      </c>
      <c r="E170" s="231" t="s">
        <v>881</v>
      </c>
      <c r="F170" s="232" t="s">
        <v>882</v>
      </c>
      <c r="G170" s="233" t="s">
        <v>164</v>
      </c>
      <c r="H170" s="234">
        <v>2.923</v>
      </c>
      <c r="I170" s="235"/>
      <c r="J170" s="236">
        <f>ROUND(I170*H170,2)</f>
        <v>0</v>
      </c>
      <c r="K170" s="237"/>
      <c r="L170" s="238"/>
      <c r="M170" s="239" t="s">
        <v>1</v>
      </c>
      <c r="N170" s="240" t="s">
        <v>40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161</v>
      </c>
      <c r="AT170" s="228" t="s">
        <v>247</v>
      </c>
      <c r="AU170" s="228" t="s">
        <v>85</v>
      </c>
      <c r="AY170" s="14" t="s">
        <v>130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83</v>
      </c>
      <c r="BK170" s="229">
        <f>ROUND(I170*H170,2)</f>
        <v>0</v>
      </c>
      <c r="BL170" s="14" t="s">
        <v>136</v>
      </c>
      <c r="BM170" s="228" t="s">
        <v>883</v>
      </c>
    </row>
    <row r="171" s="12" customFormat="1" ht="22.8" customHeight="1">
      <c r="A171" s="12"/>
      <c r="B171" s="200"/>
      <c r="C171" s="201"/>
      <c r="D171" s="202" t="s">
        <v>74</v>
      </c>
      <c r="E171" s="214" t="s">
        <v>552</v>
      </c>
      <c r="F171" s="214" t="s">
        <v>553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P172</f>
        <v>0</v>
      </c>
      <c r="Q171" s="208"/>
      <c r="R171" s="209">
        <f>R172</f>
        <v>0</v>
      </c>
      <c r="S171" s="208"/>
      <c r="T171" s="21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83</v>
      </c>
      <c r="AT171" s="212" t="s">
        <v>74</v>
      </c>
      <c r="AU171" s="212" t="s">
        <v>83</v>
      </c>
      <c r="AY171" s="211" t="s">
        <v>130</v>
      </c>
      <c r="BK171" s="213">
        <f>BK172</f>
        <v>0</v>
      </c>
    </row>
    <row r="172" s="2" customFormat="1" ht="24.15" customHeight="1">
      <c r="A172" s="35"/>
      <c r="B172" s="36"/>
      <c r="C172" s="216" t="s">
        <v>307</v>
      </c>
      <c r="D172" s="216" t="s">
        <v>132</v>
      </c>
      <c r="E172" s="217" t="s">
        <v>884</v>
      </c>
      <c r="F172" s="218" t="s">
        <v>885</v>
      </c>
      <c r="G172" s="219" t="s">
        <v>192</v>
      </c>
      <c r="H172" s="220">
        <v>209.03899999999999</v>
      </c>
      <c r="I172" s="221"/>
      <c r="J172" s="222">
        <f>ROUND(I172*H172,2)</f>
        <v>0</v>
      </c>
      <c r="K172" s="223"/>
      <c r="L172" s="41"/>
      <c r="M172" s="241" t="s">
        <v>1</v>
      </c>
      <c r="N172" s="242" t="s">
        <v>40</v>
      </c>
      <c r="O172" s="243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136</v>
      </c>
      <c r="AT172" s="228" t="s">
        <v>132</v>
      </c>
      <c r="AU172" s="228" t="s">
        <v>85</v>
      </c>
      <c r="AY172" s="14" t="s">
        <v>130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83</v>
      </c>
      <c r="BK172" s="229">
        <f>ROUND(I172*H172,2)</f>
        <v>0</v>
      </c>
      <c r="BL172" s="14" t="s">
        <v>136</v>
      </c>
      <c r="BM172" s="228" t="s">
        <v>886</v>
      </c>
    </row>
    <row r="173" s="2" customFormat="1" ht="6.96" customHeight="1">
      <c r="A173" s="35"/>
      <c r="B173" s="63"/>
      <c r="C173" s="64"/>
      <c r="D173" s="64"/>
      <c r="E173" s="64"/>
      <c r="F173" s="64"/>
      <c r="G173" s="64"/>
      <c r="H173" s="64"/>
      <c r="I173" s="64"/>
      <c r="J173" s="64"/>
      <c r="K173" s="64"/>
      <c r="L173" s="41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sheet="1" autoFilter="0" formatColumns="0" formatRows="0" objects="1" scenarios="1" spinCount="100000" saltValue="4i1C9dnx/FSquPc1MUDZNDfX43Pkt6GGRMEf1MTtYjhumZOzIY4v4hnmNPbP98bYkcJHUOz3t0oJuIqDIHz5ZA==" hashValue="+RJMAMJ4fE0k+u02DdI/rDUGyfk8QfxwZZmZEey+8wbbVbUBPlfiGYOAhDNGeIr1VH5WLneYSHH/SkO5irk96w==" algorithmName="SHA-512" password="CC35"/>
  <autoFilter ref="C117:K172"/>
  <mergeCells count="9">
    <mergeCell ref="E7:H7"/>
    <mergeCell ref="E9:H9"/>
    <mergeCell ref="E18:H18"/>
    <mergeCell ref="E27:H27"/>
    <mergeCell ref="E84:H84"/>
    <mergeCell ref="E86:H86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Parkoviště Hornická - Školní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14</v>
      </c>
      <c r="G12" s="35"/>
      <c r="H12" s="35"/>
      <c r="I12" s="137" t="s">
        <v>21</v>
      </c>
      <c r="J12" s="141" t="str">
        <f>'Rekapitulace stavby'!AN8</f>
        <v>14. 10. 2025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>Město Tachov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ROUND((SUM(BE121:BE136)),  2)</f>
        <v>0</v>
      </c>
      <c r="G33" s="35"/>
      <c r="H33" s="35"/>
      <c r="I33" s="152">
        <v>0.20999999999999999</v>
      </c>
      <c r="J33" s="151">
        <f>ROUND(((SUM(BE121:BE136))*I33),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ROUND((SUM(BF121:BF136)),  2)</f>
        <v>0</v>
      </c>
      <c r="G34" s="35"/>
      <c r="H34" s="35"/>
      <c r="I34" s="152">
        <v>0.12</v>
      </c>
      <c r="J34" s="151">
        <f>ROUND(((SUM(BF121:BF136))*I34),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ROUND((SUM(BG121:BG136)),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ROUND((SUM(BH121:BH136)),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ROUND((SUM(BI121:BI136)),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Parkoviště Hornická - Školní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VON - Vedlejší a ostatní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Tachov</v>
      </c>
      <c r="G89" s="37"/>
      <c r="H89" s="37"/>
      <c r="I89" s="29" t="s">
        <v>21</v>
      </c>
      <c r="J89" s="76" t="str">
        <f>IF(J12="","",J12)</f>
        <v>14. 10. 2025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Město Tachov</v>
      </c>
      <c r="G91" s="37"/>
      <c r="H91" s="37"/>
      <c r="I91" s="29" t="s">
        <v>29</v>
      </c>
      <c r="J91" s="33" t="str">
        <f>E21</f>
        <v>Ing. Václav Lacyk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D PROJEKT PLZEŇ Nedvěd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888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889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890</v>
      </c>
      <c r="E99" s="185"/>
      <c r="F99" s="185"/>
      <c r="G99" s="185"/>
      <c r="H99" s="185"/>
      <c r="I99" s="185"/>
      <c r="J99" s="186">
        <f>J129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891</v>
      </c>
      <c r="E100" s="185"/>
      <c r="F100" s="185"/>
      <c r="G100" s="185"/>
      <c r="H100" s="185"/>
      <c r="I100" s="185"/>
      <c r="J100" s="186">
        <f>J132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892</v>
      </c>
      <c r="E101" s="185"/>
      <c r="F101" s="185"/>
      <c r="G101" s="185"/>
      <c r="H101" s="185"/>
      <c r="I101" s="185"/>
      <c r="J101" s="186">
        <f>J135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115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Parkoviště Hornická - Školní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VON - Vedlejší a ostatní náklady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Tachov</v>
      </c>
      <c r="G115" s="37"/>
      <c r="H115" s="37"/>
      <c r="I115" s="29" t="s">
        <v>21</v>
      </c>
      <c r="J115" s="76" t="str">
        <f>IF(J12="","",J12)</f>
        <v>14. 10. 2025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23</v>
      </c>
      <c r="D117" s="37"/>
      <c r="E117" s="37"/>
      <c r="F117" s="24" t="str">
        <f>E15</f>
        <v>Město Tachov</v>
      </c>
      <c r="G117" s="37"/>
      <c r="H117" s="37"/>
      <c r="I117" s="29" t="s">
        <v>29</v>
      </c>
      <c r="J117" s="33" t="str">
        <f>E21</f>
        <v>Ing. Václav Lacyk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D PROJEKT PLZEŇ Nedvěd s.r.o.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116</v>
      </c>
      <c r="D120" s="191" t="s">
        <v>60</v>
      </c>
      <c r="E120" s="191" t="s">
        <v>56</v>
      </c>
      <c r="F120" s="191" t="s">
        <v>57</v>
      </c>
      <c r="G120" s="191" t="s">
        <v>117</v>
      </c>
      <c r="H120" s="191" t="s">
        <v>118</v>
      </c>
      <c r="I120" s="191" t="s">
        <v>119</v>
      </c>
      <c r="J120" s="192" t="s">
        <v>101</v>
      </c>
      <c r="K120" s="193" t="s">
        <v>120</v>
      </c>
      <c r="L120" s="194"/>
      <c r="M120" s="97" t="s">
        <v>1</v>
      </c>
      <c r="N120" s="98" t="s">
        <v>39</v>
      </c>
      <c r="O120" s="98" t="s">
        <v>121</v>
      </c>
      <c r="P120" s="98" t="s">
        <v>122</v>
      </c>
      <c r="Q120" s="98" t="s">
        <v>123</v>
      </c>
      <c r="R120" s="98" t="s">
        <v>124</v>
      </c>
      <c r="S120" s="98" t="s">
        <v>125</v>
      </c>
      <c r="T120" s="99" t="s">
        <v>126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127</v>
      </c>
      <c r="D121" s="37"/>
      <c r="E121" s="37"/>
      <c r="F121" s="37"/>
      <c r="G121" s="37"/>
      <c r="H121" s="37"/>
      <c r="I121" s="37"/>
      <c r="J121" s="195">
        <f>BK121</f>
        <v>0</v>
      </c>
      <c r="K121" s="37"/>
      <c r="L121" s="41"/>
      <c r="M121" s="100"/>
      <c r="N121" s="196"/>
      <c r="O121" s="101"/>
      <c r="P121" s="197">
        <f>P122</f>
        <v>0</v>
      </c>
      <c r="Q121" s="101"/>
      <c r="R121" s="197">
        <f>R122</f>
        <v>0</v>
      </c>
      <c r="S121" s="101"/>
      <c r="T121" s="19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103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74</v>
      </c>
      <c r="E122" s="203" t="s">
        <v>893</v>
      </c>
      <c r="F122" s="203" t="s">
        <v>894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P123+P129+P132+P135</f>
        <v>0</v>
      </c>
      <c r="Q122" s="208"/>
      <c r="R122" s="209">
        <f>R123+R129+R132+R135</f>
        <v>0</v>
      </c>
      <c r="S122" s="208"/>
      <c r="T122" s="210">
        <f>T123+T129+T132+T135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148</v>
      </c>
      <c r="AT122" s="212" t="s">
        <v>74</v>
      </c>
      <c r="AU122" s="212" t="s">
        <v>75</v>
      </c>
      <c r="AY122" s="211" t="s">
        <v>130</v>
      </c>
      <c r="BK122" s="213">
        <f>BK123+BK129+BK132+BK135</f>
        <v>0</v>
      </c>
    </row>
    <row r="123" s="12" customFormat="1" ht="22.8" customHeight="1">
      <c r="A123" s="12"/>
      <c r="B123" s="200"/>
      <c r="C123" s="201"/>
      <c r="D123" s="202" t="s">
        <v>74</v>
      </c>
      <c r="E123" s="214" t="s">
        <v>895</v>
      </c>
      <c r="F123" s="214" t="s">
        <v>896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SUM(P124:P128)</f>
        <v>0</v>
      </c>
      <c r="Q123" s="208"/>
      <c r="R123" s="209">
        <f>SUM(R124:R128)</f>
        <v>0</v>
      </c>
      <c r="S123" s="208"/>
      <c r="T123" s="210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148</v>
      </c>
      <c r="AT123" s="212" t="s">
        <v>74</v>
      </c>
      <c r="AU123" s="212" t="s">
        <v>83</v>
      </c>
      <c r="AY123" s="211" t="s">
        <v>130</v>
      </c>
      <c r="BK123" s="213">
        <f>SUM(BK124:BK128)</f>
        <v>0</v>
      </c>
    </row>
    <row r="124" s="2" customFormat="1" ht="16.5" customHeight="1">
      <c r="A124" s="35"/>
      <c r="B124" s="36"/>
      <c r="C124" s="216" t="s">
        <v>83</v>
      </c>
      <c r="D124" s="216" t="s">
        <v>132</v>
      </c>
      <c r="E124" s="217" t="s">
        <v>897</v>
      </c>
      <c r="F124" s="218" t="s">
        <v>898</v>
      </c>
      <c r="G124" s="219" t="s">
        <v>899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40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900</v>
      </c>
      <c r="AT124" s="228" t="s">
        <v>132</v>
      </c>
      <c r="AU124" s="228" t="s">
        <v>85</v>
      </c>
      <c r="AY124" s="14" t="s">
        <v>130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83</v>
      </c>
      <c r="BK124" s="229">
        <f>ROUND(I124*H124,2)</f>
        <v>0</v>
      </c>
      <c r="BL124" s="14" t="s">
        <v>900</v>
      </c>
      <c r="BM124" s="228" t="s">
        <v>901</v>
      </c>
    </row>
    <row r="125" s="2" customFormat="1" ht="16.5" customHeight="1">
      <c r="A125" s="35"/>
      <c r="B125" s="36"/>
      <c r="C125" s="216" t="s">
        <v>148</v>
      </c>
      <c r="D125" s="216" t="s">
        <v>132</v>
      </c>
      <c r="E125" s="217" t="s">
        <v>902</v>
      </c>
      <c r="F125" s="218" t="s">
        <v>903</v>
      </c>
      <c r="G125" s="219" t="s">
        <v>899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40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900</v>
      </c>
      <c r="AT125" s="228" t="s">
        <v>132</v>
      </c>
      <c r="AU125" s="228" t="s">
        <v>85</v>
      </c>
      <c r="AY125" s="14" t="s">
        <v>130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83</v>
      </c>
      <c r="BK125" s="229">
        <f>ROUND(I125*H125,2)</f>
        <v>0</v>
      </c>
      <c r="BL125" s="14" t="s">
        <v>900</v>
      </c>
      <c r="BM125" s="228" t="s">
        <v>904</v>
      </c>
    </row>
    <row r="126" s="2" customFormat="1" ht="16.5" customHeight="1">
      <c r="A126" s="35"/>
      <c r="B126" s="36"/>
      <c r="C126" s="216" t="s">
        <v>153</v>
      </c>
      <c r="D126" s="216" t="s">
        <v>132</v>
      </c>
      <c r="E126" s="217" t="s">
        <v>905</v>
      </c>
      <c r="F126" s="218" t="s">
        <v>906</v>
      </c>
      <c r="G126" s="219" t="s">
        <v>899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40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900</v>
      </c>
      <c r="AT126" s="228" t="s">
        <v>132</v>
      </c>
      <c r="AU126" s="228" t="s">
        <v>85</v>
      </c>
      <c r="AY126" s="14" t="s">
        <v>130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83</v>
      </c>
      <c r="BK126" s="229">
        <f>ROUND(I126*H126,2)</f>
        <v>0</v>
      </c>
      <c r="BL126" s="14" t="s">
        <v>900</v>
      </c>
      <c r="BM126" s="228" t="s">
        <v>907</v>
      </c>
    </row>
    <row r="127" s="2" customFormat="1" ht="16.5" customHeight="1">
      <c r="A127" s="35"/>
      <c r="B127" s="36"/>
      <c r="C127" s="216" t="s">
        <v>157</v>
      </c>
      <c r="D127" s="216" t="s">
        <v>132</v>
      </c>
      <c r="E127" s="217" t="s">
        <v>908</v>
      </c>
      <c r="F127" s="218" t="s">
        <v>909</v>
      </c>
      <c r="G127" s="219" t="s">
        <v>899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40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900</v>
      </c>
      <c r="AT127" s="228" t="s">
        <v>132</v>
      </c>
      <c r="AU127" s="228" t="s">
        <v>85</v>
      </c>
      <c r="AY127" s="14" t="s">
        <v>130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83</v>
      </c>
      <c r="BK127" s="229">
        <f>ROUND(I127*H127,2)</f>
        <v>0</v>
      </c>
      <c r="BL127" s="14" t="s">
        <v>900</v>
      </c>
      <c r="BM127" s="228" t="s">
        <v>910</v>
      </c>
    </row>
    <row r="128" s="2" customFormat="1" ht="16.5" customHeight="1">
      <c r="A128" s="35"/>
      <c r="B128" s="36"/>
      <c r="C128" s="216" t="s">
        <v>161</v>
      </c>
      <c r="D128" s="216" t="s">
        <v>132</v>
      </c>
      <c r="E128" s="217" t="s">
        <v>911</v>
      </c>
      <c r="F128" s="218" t="s">
        <v>912</v>
      </c>
      <c r="G128" s="219" t="s">
        <v>899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40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900</v>
      </c>
      <c r="AT128" s="228" t="s">
        <v>132</v>
      </c>
      <c r="AU128" s="228" t="s">
        <v>85</v>
      </c>
      <c r="AY128" s="14" t="s">
        <v>130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83</v>
      </c>
      <c r="BK128" s="229">
        <f>ROUND(I128*H128,2)</f>
        <v>0</v>
      </c>
      <c r="BL128" s="14" t="s">
        <v>900</v>
      </c>
      <c r="BM128" s="228" t="s">
        <v>913</v>
      </c>
    </row>
    <row r="129" s="12" customFormat="1" ht="22.8" customHeight="1">
      <c r="A129" s="12"/>
      <c r="B129" s="200"/>
      <c r="C129" s="201"/>
      <c r="D129" s="202" t="s">
        <v>74</v>
      </c>
      <c r="E129" s="214" t="s">
        <v>914</v>
      </c>
      <c r="F129" s="214" t="s">
        <v>915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SUM(P130:P131)</f>
        <v>0</v>
      </c>
      <c r="Q129" s="208"/>
      <c r="R129" s="209">
        <f>SUM(R130:R131)</f>
        <v>0</v>
      </c>
      <c r="S129" s="208"/>
      <c r="T129" s="210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148</v>
      </c>
      <c r="AT129" s="212" t="s">
        <v>74</v>
      </c>
      <c r="AU129" s="212" t="s">
        <v>83</v>
      </c>
      <c r="AY129" s="211" t="s">
        <v>130</v>
      </c>
      <c r="BK129" s="213">
        <f>SUM(BK130:BK131)</f>
        <v>0</v>
      </c>
    </row>
    <row r="130" s="2" customFormat="1" ht="16.5" customHeight="1">
      <c r="A130" s="35"/>
      <c r="B130" s="36"/>
      <c r="C130" s="216" t="s">
        <v>166</v>
      </c>
      <c r="D130" s="216" t="s">
        <v>132</v>
      </c>
      <c r="E130" s="217" t="s">
        <v>916</v>
      </c>
      <c r="F130" s="218" t="s">
        <v>915</v>
      </c>
      <c r="G130" s="219" t="s">
        <v>899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40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900</v>
      </c>
      <c r="AT130" s="228" t="s">
        <v>132</v>
      </c>
      <c r="AU130" s="228" t="s">
        <v>85</v>
      </c>
      <c r="AY130" s="14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83</v>
      </c>
      <c r="BK130" s="229">
        <f>ROUND(I130*H130,2)</f>
        <v>0</v>
      </c>
      <c r="BL130" s="14" t="s">
        <v>900</v>
      </c>
      <c r="BM130" s="228" t="s">
        <v>917</v>
      </c>
    </row>
    <row r="131" s="2" customFormat="1" ht="16.5" customHeight="1">
      <c r="A131" s="35"/>
      <c r="B131" s="36"/>
      <c r="C131" s="216" t="s">
        <v>170</v>
      </c>
      <c r="D131" s="216" t="s">
        <v>132</v>
      </c>
      <c r="E131" s="217" t="s">
        <v>918</v>
      </c>
      <c r="F131" s="218" t="s">
        <v>919</v>
      </c>
      <c r="G131" s="219" t="s">
        <v>899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40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900</v>
      </c>
      <c r="AT131" s="228" t="s">
        <v>132</v>
      </c>
      <c r="AU131" s="228" t="s">
        <v>85</v>
      </c>
      <c r="AY131" s="14" t="s">
        <v>130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83</v>
      </c>
      <c r="BK131" s="229">
        <f>ROUND(I131*H131,2)</f>
        <v>0</v>
      </c>
      <c r="BL131" s="14" t="s">
        <v>900</v>
      </c>
      <c r="BM131" s="228" t="s">
        <v>920</v>
      </c>
    </row>
    <row r="132" s="12" customFormat="1" ht="22.8" customHeight="1">
      <c r="A132" s="12"/>
      <c r="B132" s="200"/>
      <c r="C132" s="201"/>
      <c r="D132" s="202" t="s">
        <v>74</v>
      </c>
      <c r="E132" s="214" t="s">
        <v>921</v>
      </c>
      <c r="F132" s="214" t="s">
        <v>922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SUM(P133:P134)</f>
        <v>0</v>
      </c>
      <c r="Q132" s="208"/>
      <c r="R132" s="209">
        <f>SUM(R133:R134)</f>
        <v>0</v>
      </c>
      <c r="S132" s="208"/>
      <c r="T132" s="21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148</v>
      </c>
      <c r="AT132" s="212" t="s">
        <v>74</v>
      </c>
      <c r="AU132" s="212" t="s">
        <v>83</v>
      </c>
      <c r="AY132" s="211" t="s">
        <v>130</v>
      </c>
      <c r="BK132" s="213">
        <f>SUM(BK133:BK134)</f>
        <v>0</v>
      </c>
    </row>
    <row r="133" s="2" customFormat="1" ht="16.5" customHeight="1">
      <c r="A133" s="35"/>
      <c r="B133" s="36"/>
      <c r="C133" s="216" t="s">
        <v>174</v>
      </c>
      <c r="D133" s="216" t="s">
        <v>132</v>
      </c>
      <c r="E133" s="217" t="s">
        <v>923</v>
      </c>
      <c r="F133" s="218" t="s">
        <v>924</v>
      </c>
      <c r="G133" s="219" t="s">
        <v>899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40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900</v>
      </c>
      <c r="AT133" s="228" t="s">
        <v>132</v>
      </c>
      <c r="AU133" s="228" t="s">
        <v>85</v>
      </c>
      <c r="AY133" s="14" t="s">
        <v>130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83</v>
      </c>
      <c r="BK133" s="229">
        <f>ROUND(I133*H133,2)</f>
        <v>0</v>
      </c>
      <c r="BL133" s="14" t="s">
        <v>900</v>
      </c>
      <c r="BM133" s="228" t="s">
        <v>925</v>
      </c>
    </row>
    <row r="134" s="2" customFormat="1" ht="16.5" customHeight="1">
      <c r="A134" s="35"/>
      <c r="B134" s="36"/>
      <c r="C134" s="216" t="s">
        <v>8</v>
      </c>
      <c r="D134" s="216" t="s">
        <v>132</v>
      </c>
      <c r="E134" s="217" t="s">
        <v>926</v>
      </c>
      <c r="F134" s="218" t="s">
        <v>927</v>
      </c>
      <c r="G134" s="219" t="s">
        <v>899</v>
      </c>
      <c r="H134" s="220">
        <v>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40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900</v>
      </c>
      <c r="AT134" s="228" t="s">
        <v>132</v>
      </c>
      <c r="AU134" s="228" t="s">
        <v>85</v>
      </c>
      <c r="AY134" s="14" t="s">
        <v>130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83</v>
      </c>
      <c r="BK134" s="229">
        <f>ROUND(I134*H134,2)</f>
        <v>0</v>
      </c>
      <c r="BL134" s="14" t="s">
        <v>900</v>
      </c>
      <c r="BM134" s="228" t="s">
        <v>928</v>
      </c>
    </row>
    <row r="135" s="12" customFormat="1" ht="22.8" customHeight="1">
      <c r="A135" s="12"/>
      <c r="B135" s="200"/>
      <c r="C135" s="201"/>
      <c r="D135" s="202" t="s">
        <v>74</v>
      </c>
      <c r="E135" s="214" t="s">
        <v>929</v>
      </c>
      <c r="F135" s="214" t="s">
        <v>930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P136</f>
        <v>0</v>
      </c>
      <c r="Q135" s="208"/>
      <c r="R135" s="209">
        <f>R136</f>
        <v>0</v>
      </c>
      <c r="S135" s="208"/>
      <c r="T135" s="21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148</v>
      </c>
      <c r="AT135" s="212" t="s">
        <v>74</v>
      </c>
      <c r="AU135" s="212" t="s">
        <v>83</v>
      </c>
      <c r="AY135" s="211" t="s">
        <v>130</v>
      </c>
      <c r="BK135" s="213">
        <f>BK136</f>
        <v>0</v>
      </c>
    </row>
    <row r="136" s="2" customFormat="1" ht="16.5" customHeight="1">
      <c r="A136" s="35"/>
      <c r="B136" s="36"/>
      <c r="C136" s="216" t="s">
        <v>181</v>
      </c>
      <c r="D136" s="216" t="s">
        <v>132</v>
      </c>
      <c r="E136" s="217" t="s">
        <v>931</v>
      </c>
      <c r="F136" s="218" t="s">
        <v>930</v>
      </c>
      <c r="G136" s="219" t="s">
        <v>899</v>
      </c>
      <c r="H136" s="220">
        <v>1</v>
      </c>
      <c r="I136" s="221"/>
      <c r="J136" s="222">
        <f>ROUND(I136*H136,2)</f>
        <v>0</v>
      </c>
      <c r="K136" s="223"/>
      <c r="L136" s="41"/>
      <c r="M136" s="241" t="s">
        <v>1</v>
      </c>
      <c r="N136" s="242" t="s">
        <v>40</v>
      </c>
      <c r="O136" s="243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900</v>
      </c>
      <c r="AT136" s="228" t="s">
        <v>132</v>
      </c>
      <c r="AU136" s="228" t="s">
        <v>85</v>
      </c>
      <c r="AY136" s="14" t="s">
        <v>130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83</v>
      </c>
      <c r="BK136" s="229">
        <f>ROUND(I136*H136,2)</f>
        <v>0</v>
      </c>
      <c r="BL136" s="14" t="s">
        <v>900</v>
      </c>
      <c r="BM136" s="228" t="s">
        <v>932</v>
      </c>
    </row>
    <row r="137" s="2" customFormat="1" ht="6.96" customHeight="1">
      <c r="A137" s="35"/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41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sheet="1" autoFilter="0" formatColumns="0" formatRows="0" objects="1" scenarios="1" spinCount="100000" saltValue="Fc4v+yoOQN3sJxHj+4vf0YzfBZ8klOvo3yRMWRa6uRXyWx0O/XgVg2O+2dipSa/viytcTY8hmpvqsFVmzHJuVg==" hashValue="wKxwVyAg+ZyQqTmrxkQAozGXpmXiIE2UN879sDapTMV1z+/pyM3ngw6+/mutMY37jPEPOfEruZKbasYB99uc+w==" algorithmName="SHA-512" password="CC35"/>
  <autoFilter ref="C120:K13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Z4-LACYK\Lacyk</dc:creator>
  <cp:lastModifiedBy>Z4-LACYK\Lacyk</cp:lastModifiedBy>
  <dcterms:created xsi:type="dcterms:W3CDTF">2025-10-16T09:27:43Z</dcterms:created>
  <dcterms:modified xsi:type="dcterms:W3CDTF">2025-10-16T09:27:46Z</dcterms:modified>
</cp:coreProperties>
</file>